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73764\Documents\SEBI circular IEPF\Data To website\"/>
    </mc:Choice>
  </mc:AlternateContent>
  <bookViews>
    <workbookView xWindow="0" yWindow="0" windowWidth="19200" windowHeight="647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Sheet1!$A$1:$Q$52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51" i="1"/>
  <c r="D50" i="1"/>
  <c r="D49" i="1"/>
  <c r="D48" i="1"/>
  <c r="D47" i="1"/>
  <c r="F40" i="1"/>
  <c r="G40" i="1" s="1"/>
  <c r="F41" i="1"/>
  <c r="G41" i="1" s="1"/>
  <c r="F42" i="1"/>
  <c r="G42" i="1" s="1"/>
  <c r="F45" i="1"/>
  <c r="G45" i="1" s="1"/>
  <c r="F44" i="1"/>
  <c r="G44" i="1" s="1"/>
  <c r="F43" i="1"/>
  <c r="G43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M31" i="1"/>
  <c r="F31" i="1"/>
  <c r="G31" i="1" s="1"/>
  <c r="D31" i="1"/>
  <c r="F30" i="1"/>
  <c r="G30" i="1" s="1"/>
  <c r="D30" i="1"/>
  <c r="M29" i="1"/>
  <c r="F29" i="1"/>
  <c r="G29" i="1" s="1"/>
  <c r="D29" i="1"/>
  <c r="M28" i="1"/>
  <c r="F28" i="1"/>
  <c r="G28" i="1" s="1"/>
  <c r="D28" i="1"/>
  <c r="M27" i="1"/>
  <c r="F27" i="1"/>
  <c r="G27" i="1" s="1"/>
  <c r="D27" i="1"/>
  <c r="M26" i="1"/>
  <c r="F26" i="1"/>
  <c r="G26" i="1" s="1"/>
  <c r="D26" i="1"/>
  <c r="K25" i="1"/>
  <c r="M25" i="1" s="1"/>
  <c r="F25" i="1"/>
  <c r="G25" i="1" s="1"/>
  <c r="D25" i="1"/>
  <c r="M24" i="1"/>
  <c r="F24" i="1"/>
  <c r="G24" i="1" s="1"/>
  <c r="D24" i="1"/>
  <c r="M23" i="1"/>
  <c r="F23" i="1"/>
  <c r="G23" i="1" s="1"/>
  <c r="D23" i="1"/>
  <c r="K22" i="1"/>
  <c r="M22" i="1" s="1"/>
  <c r="F22" i="1"/>
  <c r="G22" i="1" s="1"/>
  <c r="D22" i="1"/>
  <c r="F21" i="1"/>
  <c r="G21" i="1" s="1"/>
  <c r="D21" i="1"/>
  <c r="F20" i="1"/>
  <c r="G20" i="1" s="1"/>
  <c r="D20" i="1"/>
  <c r="M19" i="1"/>
  <c r="F19" i="1"/>
  <c r="G19" i="1" s="1"/>
  <c r="D19" i="1"/>
  <c r="M18" i="1"/>
  <c r="F18" i="1"/>
  <c r="G18" i="1" s="1"/>
  <c r="D18" i="1"/>
  <c r="M17" i="1"/>
  <c r="F17" i="1"/>
  <c r="G17" i="1" s="1"/>
  <c r="D17" i="1"/>
  <c r="M16" i="1"/>
  <c r="F16" i="1"/>
  <c r="G16" i="1" s="1"/>
  <c r="D16" i="1"/>
  <c r="M15" i="1"/>
  <c r="F15" i="1"/>
  <c r="G15" i="1" s="1"/>
  <c r="D15" i="1"/>
  <c r="M14" i="1"/>
  <c r="F14" i="1"/>
  <c r="G14" i="1" s="1"/>
  <c r="D14" i="1"/>
  <c r="M13" i="1"/>
  <c r="F13" i="1"/>
  <c r="G13" i="1" s="1"/>
  <c r="D13" i="1"/>
  <c r="F12" i="1"/>
  <c r="G12" i="1" s="1"/>
  <c r="D12" i="1"/>
  <c r="M11" i="1"/>
  <c r="F11" i="1"/>
  <c r="G11" i="1" s="1"/>
  <c r="D11" i="1"/>
  <c r="M10" i="1"/>
  <c r="F10" i="1"/>
  <c r="G10" i="1" s="1"/>
  <c r="D10" i="1"/>
  <c r="M9" i="1"/>
  <c r="F9" i="1"/>
  <c r="G9" i="1" s="1"/>
  <c r="D9" i="1"/>
  <c r="M8" i="1"/>
  <c r="F8" i="1"/>
  <c r="G8" i="1" s="1"/>
  <c r="D8" i="1"/>
  <c r="M7" i="1"/>
  <c r="F7" i="1"/>
  <c r="G7" i="1" s="1"/>
  <c r="D7" i="1"/>
  <c r="M6" i="1"/>
  <c r="F6" i="1"/>
  <c r="G6" i="1" s="1"/>
  <c r="D6" i="1"/>
  <c r="M5" i="1"/>
  <c r="F5" i="1"/>
  <c r="G5" i="1" s="1"/>
  <c r="D5" i="1"/>
  <c r="M4" i="1"/>
  <c r="F4" i="1"/>
  <c r="G4" i="1" s="1"/>
  <c r="D4" i="1"/>
  <c r="M3" i="1"/>
  <c r="F3" i="1"/>
  <c r="G3" i="1" s="1"/>
  <c r="D3" i="1"/>
  <c r="M2" i="1"/>
  <c r="F2" i="1"/>
  <c r="G2" i="1" s="1"/>
  <c r="D2" i="1"/>
  <c r="I4" i="1" l="1"/>
  <c r="I5" i="1" s="1"/>
</calcChain>
</file>

<file path=xl/sharedStrings.xml><?xml version="1.0" encoding="utf-8"?>
<sst xmlns="http://schemas.openxmlformats.org/spreadsheetml/2006/main" count="225" uniqueCount="86">
  <si>
    <t>Company</t>
  </si>
  <si>
    <t>ISIN</t>
  </si>
  <si>
    <t>Unpaid as on 31.03.2021</t>
  </si>
  <si>
    <t>Difference</t>
  </si>
  <si>
    <t>Reason for variation</t>
  </si>
  <si>
    <t>Unpaid Interest transfer to IEPF</t>
  </si>
  <si>
    <t>Unpaid as on 31.03.2020</t>
  </si>
  <si>
    <t xml:space="preserve"> Unpaid as on 31.03.2019</t>
  </si>
  <si>
    <t>Interest/Redemption</t>
  </si>
  <si>
    <t>UNPAID AMOUNT</t>
  </si>
  <si>
    <t>REMARK</t>
  </si>
  <si>
    <t>Excel 2020 Status</t>
  </si>
  <si>
    <t>Excel in Checked Folder</t>
  </si>
  <si>
    <t>Manappuram Finance  Ltd</t>
  </si>
  <si>
    <t>Interest</t>
  </si>
  <si>
    <t>OK</t>
  </si>
  <si>
    <t>Yes</t>
  </si>
  <si>
    <t>Redemption</t>
  </si>
  <si>
    <t>NA</t>
  </si>
  <si>
    <t>Balance in excel is zero</t>
  </si>
  <si>
    <t>Bank revised the recon statement</t>
  </si>
  <si>
    <t>INE522D07602</t>
  </si>
  <si>
    <t>2681421/-(A/C 26624)-613937/-(A/C 33222)</t>
  </si>
  <si>
    <t>INE522D07610</t>
  </si>
  <si>
    <t>155375/- (A/C 266323)-17500/-(A/C  25816)</t>
  </si>
  <si>
    <t>INE522D07628</t>
  </si>
  <si>
    <t>934773/-(A/C 26622)</t>
  </si>
  <si>
    <t>INE522D07636</t>
  </si>
  <si>
    <t>5043(A/C 106445)-9825/-(A/C 34005)</t>
  </si>
  <si>
    <t>INE522D07644</t>
  </si>
  <si>
    <t>INE522D07669</t>
  </si>
  <si>
    <t xml:space="preserve">FY-7 unpaid, hence difference </t>
  </si>
  <si>
    <t>5044680/-(486573)</t>
  </si>
  <si>
    <t>49482/-(EXCESS FUNDING)</t>
  </si>
  <si>
    <t>INE522D07701</t>
  </si>
  <si>
    <t>INE522D07719</t>
  </si>
  <si>
    <t>288512/- (A/C 25987)</t>
  </si>
  <si>
    <t>INE522D07727</t>
  </si>
  <si>
    <t>440310/-(A/C 26816)-211524/-(A/C  24549)</t>
  </si>
  <si>
    <t>INE522D07735</t>
  </si>
  <si>
    <t>223125/-(A/C 26815)-13,463/- (A/C  25985)</t>
  </si>
  <si>
    <t>INE522D07743</t>
  </si>
  <si>
    <t>699657/-(A/C 26817)</t>
  </si>
  <si>
    <t>INE522D07776</t>
  </si>
  <si>
    <t>17623/- (A/C 98802)</t>
  </si>
  <si>
    <t>INE522D07784</t>
  </si>
  <si>
    <t>200000/- (39968)</t>
  </si>
  <si>
    <t>INE522D07842</t>
  </si>
  <si>
    <t>175965/- (A/C 24966)</t>
  </si>
  <si>
    <t>INE522D07859</t>
  </si>
  <si>
    <t>INE522D07800</t>
  </si>
  <si>
    <t>64736/-(A/C 26406)</t>
  </si>
  <si>
    <t>INE522D07867</t>
  </si>
  <si>
    <t>100426/- (66921)-175965/- (A/C 24966)</t>
  </si>
  <si>
    <t>INE522D07875</t>
  </si>
  <si>
    <t>INE522D07818</t>
  </si>
  <si>
    <t>943978 (A/C 66670)</t>
  </si>
  <si>
    <t>INE522D07883</t>
  </si>
  <si>
    <t>INE522D07AG3</t>
  </si>
  <si>
    <t>INE522D07834</t>
  </si>
  <si>
    <t>INE522D07AJ7</t>
  </si>
  <si>
    <t>INE522D07AM1</t>
  </si>
  <si>
    <t>INE522DO7AN9</t>
  </si>
  <si>
    <t>redemption</t>
  </si>
  <si>
    <t>INE522DO7AK5</t>
  </si>
  <si>
    <t>INE22DO7AH1</t>
  </si>
  <si>
    <t>INE522D07AW0</t>
  </si>
  <si>
    <t>interest</t>
  </si>
  <si>
    <t>INE522D07AH1</t>
  </si>
  <si>
    <t>INE522DO7AU4</t>
  </si>
  <si>
    <t>INE522DO7AY6</t>
  </si>
  <si>
    <t>INE522DO7AW0 </t>
  </si>
  <si>
    <t xml:space="preserve"> INE522D07669</t>
  </si>
  <si>
    <t>INE522DO7AJ7</t>
  </si>
  <si>
    <t>INE522D07AV2</t>
  </si>
  <si>
    <t>06.03.2024</t>
  </si>
  <si>
    <t>06.03.2031</t>
  </si>
  <si>
    <t>INE522D07AI9</t>
  </si>
  <si>
    <t>INE522D07AN9</t>
  </si>
  <si>
    <t>INE522D07AL3</t>
  </si>
  <si>
    <t>INE522D07AU4</t>
  </si>
  <si>
    <t>INE522D07AX8</t>
  </si>
  <si>
    <t>INE522D07AY6</t>
  </si>
  <si>
    <t xml:space="preserve">Date when.
Amount
Became due.
</t>
  </si>
  <si>
    <t xml:space="preserve">Date when.
Amount is to 
Be transferred.
To IPEF
</t>
  </si>
  <si>
    <t>Amount
 lying
 unclaimed
(in INR) 
Unpaid as on 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</si>
</sst>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name val="Book Antiqua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quotePrefix="1" applyFill="1" applyBorder="1" applyAlignment="1">
      <alignment horizontal="center" vertical="center"/>
    </xf>
    <xf numFmtId="0" fontId="0" fillId="0" borderId="4" xfId="0" quotePrefix="1" applyNumberFormat="1" applyFill="1" applyBorder="1" applyAlignment="1">
      <alignment horizontal="center" vertical="center"/>
    </xf>
    <xf numFmtId="1" fontId="0" fillId="0" borderId="4" xfId="0" quotePrefix="1" applyNumberFormat="1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0" fillId="0" borderId="4" xfId="0" quotePrefix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/>
    </xf>
    <xf numFmtId="1" fontId="0" fillId="0" borderId="3" xfId="0" quotePrefix="1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4" fontId="0" fillId="0" borderId="3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14" fontId="0" fillId="0" borderId="3" xfId="0" applyNumberFormat="1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4" fontId="0" fillId="0" borderId="3" xfId="0" applyNumberFormat="1" applyFill="1" applyBorder="1"/>
    <xf numFmtId="0" fontId="0" fillId="0" borderId="3" xfId="0" quotePrefix="1" applyFill="1" applyBorder="1" applyAlignment="1">
      <alignment horizontal="center"/>
    </xf>
    <xf numFmtId="0" fontId="0" fillId="0" borderId="3" xfId="0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li%20D%20drive/IEPF/2022-23/IEPF_2/Copy%20of%20IEPF%202%20public%20issue%20nc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-606059-18301\Panasonic%20scan\Aparnas%20Back%20Up\Aparna's%20Data%20Desktop\IEPF\IEPF%20FY%2020-21\IEPF-2%20October%202020\2019%20IEPF-2%20Prep\2019%20_Reconciliation_Summary%20Manappuram%20Listed%20Debenture%20Data%20for%20IEPF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>
        <row r="1">
          <cell r="I1" t="str">
            <v>Accounts Associated</v>
          </cell>
          <cell r="J1" t="str">
            <v>Unpaid as on 31.03.2021</v>
          </cell>
        </row>
        <row r="2">
          <cell r="I2" t="str">
            <v>001105025057</v>
          </cell>
          <cell r="J2">
            <v>516496</v>
          </cell>
        </row>
        <row r="3">
          <cell r="I3" t="str">
            <v>914020010732274</v>
          </cell>
          <cell r="J3">
            <v>61466</v>
          </cell>
        </row>
        <row r="4">
          <cell r="I4" t="str">
            <v>001105025810</v>
          </cell>
          <cell r="J4">
            <v>0</v>
          </cell>
        </row>
        <row r="5">
          <cell r="I5" t="str">
            <v>914020003345700</v>
          </cell>
          <cell r="J5">
            <v>28215</v>
          </cell>
        </row>
        <row r="6">
          <cell r="I6" t="str">
            <v>001105025034</v>
          </cell>
          <cell r="J6">
            <v>73200</v>
          </cell>
        </row>
        <row r="7">
          <cell r="I7" t="str">
            <v>'001105025814</v>
          </cell>
          <cell r="J7">
            <v>190400</v>
          </cell>
        </row>
        <row r="8">
          <cell r="I8" t="str">
            <v>'001105025815</v>
          </cell>
          <cell r="J8">
            <v>659815</v>
          </cell>
        </row>
        <row r="9">
          <cell r="I9" t="str">
            <v>914020003345700</v>
          </cell>
          <cell r="J9">
            <v>49178</v>
          </cell>
        </row>
        <row r="10">
          <cell r="I10" t="str">
            <v>914020010733222</v>
          </cell>
          <cell r="J10">
            <v>613937</v>
          </cell>
        </row>
        <row r="11">
          <cell r="I11" t="str">
            <v>001105026624</v>
          </cell>
          <cell r="J11">
            <v>2681421</v>
          </cell>
        </row>
        <row r="12">
          <cell r="I12" t="str">
            <v>001105025816</v>
          </cell>
          <cell r="J12">
            <v>17500</v>
          </cell>
        </row>
        <row r="13">
          <cell r="I13" t="str">
            <v>001105026623</v>
          </cell>
          <cell r="J13">
            <v>155375</v>
          </cell>
        </row>
        <row r="14">
          <cell r="I14" t="str">
            <v>001105025034</v>
          </cell>
          <cell r="J14">
            <v>64000</v>
          </cell>
        </row>
        <row r="15">
          <cell r="I15" t="str">
            <v>'001105026622</v>
          </cell>
          <cell r="J15">
            <v>934773</v>
          </cell>
        </row>
        <row r="16">
          <cell r="I16" t="str">
            <v>914020010734005</v>
          </cell>
          <cell r="J16">
            <v>9825</v>
          </cell>
        </row>
        <row r="17">
          <cell r="I17" t="str">
            <v>50200036106445</v>
          </cell>
          <cell r="J17">
            <v>5043</v>
          </cell>
        </row>
        <row r="18">
          <cell r="I18" t="str">
            <v>914020003345700</v>
          </cell>
          <cell r="J18">
            <v>554</v>
          </cell>
        </row>
        <row r="19">
          <cell r="I19" t="str">
            <v>001105025817</v>
          </cell>
          <cell r="J19">
            <v>0</v>
          </cell>
        </row>
        <row r="20">
          <cell r="I20" t="str">
            <v>'001105026621</v>
          </cell>
          <cell r="J20">
            <v>1197</v>
          </cell>
        </row>
        <row r="21">
          <cell r="I21" t="str">
            <v>50200036106267</v>
          </cell>
          <cell r="J21">
            <v>11197</v>
          </cell>
        </row>
        <row r="22">
          <cell r="I22" t="str">
            <v>001105025034</v>
          </cell>
          <cell r="J22">
            <v>0</v>
          </cell>
        </row>
        <row r="23">
          <cell r="I23" t="str">
            <v>50200036105429</v>
          </cell>
          <cell r="J23">
            <v>0</v>
          </cell>
        </row>
        <row r="24">
          <cell r="I24" t="str">
            <v>50200036105429</v>
          </cell>
          <cell r="J24">
            <v>0</v>
          </cell>
        </row>
        <row r="25">
          <cell r="I25">
            <v>50200045486573</v>
          </cell>
        </row>
        <row r="26">
          <cell r="I26">
            <v>50200045486573</v>
          </cell>
          <cell r="J26">
            <v>2363709</v>
          </cell>
        </row>
        <row r="27">
          <cell r="I27" t="str">
            <v xml:space="preserve">001105025197 </v>
          </cell>
          <cell r="J27">
            <v>358944</v>
          </cell>
        </row>
        <row r="28">
          <cell r="I28" t="str">
            <v>'001105024548</v>
          </cell>
          <cell r="J28">
            <v>59673</v>
          </cell>
        </row>
        <row r="29">
          <cell r="I29" t="str">
            <v>'001105025981</v>
          </cell>
          <cell r="J29">
            <v>0</v>
          </cell>
        </row>
        <row r="30">
          <cell r="I30" t="str">
            <v>001105025140</v>
          </cell>
          <cell r="J30">
            <v>19251</v>
          </cell>
        </row>
        <row r="31">
          <cell r="I31" t="str">
            <v>'001105025989</v>
          </cell>
          <cell r="J31">
            <v>123165</v>
          </cell>
        </row>
        <row r="32">
          <cell r="I32" t="str">
            <v>'001105025987</v>
          </cell>
          <cell r="J32">
            <v>288512</v>
          </cell>
        </row>
        <row r="33">
          <cell r="I33" t="str">
            <v>'001105024549</v>
          </cell>
          <cell r="J33">
            <v>211524</v>
          </cell>
        </row>
        <row r="34">
          <cell r="I34" t="str">
            <v>'001105026816</v>
          </cell>
          <cell r="J34">
            <v>401310</v>
          </cell>
        </row>
        <row r="35">
          <cell r="I35" t="str">
            <v>001105025985</v>
          </cell>
          <cell r="J35">
            <v>13463</v>
          </cell>
        </row>
        <row r="36">
          <cell r="I36" t="str">
            <v>'001105026815</v>
          </cell>
          <cell r="J36">
            <v>223125</v>
          </cell>
        </row>
        <row r="37">
          <cell r="I37" t="str">
            <v>'001105026817</v>
          </cell>
          <cell r="J37">
            <v>685838</v>
          </cell>
        </row>
        <row r="38">
          <cell r="I38" t="str">
            <v>001105024550</v>
          </cell>
          <cell r="J38">
            <v>0</v>
          </cell>
        </row>
        <row r="39">
          <cell r="I39" t="str">
            <v>919020026697210</v>
          </cell>
          <cell r="J39">
            <v>0</v>
          </cell>
        </row>
        <row r="40">
          <cell r="I40">
            <v>1105025979</v>
          </cell>
          <cell r="J40">
            <v>0</v>
          </cell>
        </row>
        <row r="41">
          <cell r="I41" t="str">
            <v>919020026695599</v>
          </cell>
          <cell r="J41">
            <v>0</v>
          </cell>
        </row>
        <row r="42">
          <cell r="I42" t="str">
            <v>001105026818</v>
          </cell>
          <cell r="J42">
            <v>0</v>
          </cell>
        </row>
        <row r="43">
          <cell r="I43" t="str">
            <v>001105025140</v>
          </cell>
          <cell r="J43">
            <v>9150</v>
          </cell>
        </row>
        <row r="44">
          <cell r="I44" t="str">
            <v>919020026698802</v>
          </cell>
          <cell r="J44">
            <v>10000</v>
          </cell>
        </row>
        <row r="45">
          <cell r="I45" t="str">
            <v>919020026698802</v>
          </cell>
          <cell r="J45">
            <v>7623</v>
          </cell>
        </row>
        <row r="46">
          <cell r="I46" t="str">
            <v>50200047339968</v>
          </cell>
        </row>
        <row r="47">
          <cell r="I47" t="str">
            <v>50200047339968</v>
          </cell>
          <cell r="J47">
            <v>4872245</v>
          </cell>
        </row>
        <row r="48">
          <cell r="I48" t="str">
            <v>001105025676</v>
          </cell>
          <cell r="J48">
            <v>1026838</v>
          </cell>
        </row>
        <row r="49">
          <cell r="I49" t="str">
            <v>001105024966</v>
          </cell>
          <cell r="J49">
            <v>11567</v>
          </cell>
        </row>
        <row r="50">
          <cell r="I50" t="str">
            <v>001105026405</v>
          </cell>
          <cell r="J50">
            <v>0</v>
          </cell>
        </row>
        <row r="51">
          <cell r="I51" t="str">
            <v>001105025561</v>
          </cell>
          <cell r="J51">
            <v>2256</v>
          </cell>
        </row>
        <row r="52">
          <cell r="I52" t="str">
            <v>'001105026402</v>
          </cell>
          <cell r="J52">
            <v>673</v>
          </cell>
        </row>
        <row r="53">
          <cell r="I53" t="str">
            <v>001105026406</v>
          </cell>
          <cell r="J53">
            <v>64736</v>
          </cell>
        </row>
        <row r="54">
          <cell r="I54" t="str">
            <v>001105024966</v>
          </cell>
          <cell r="J54">
            <v>153211</v>
          </cell>
        </row>
        <row r="55">
          <cell r="I55">
            <v>37213466921</v>
          </cell>
          <cell r="J55">
            <v>100426</v>
          </cell>
        </row>
        <row r="56">
          <cell r="I56" t="str">
            <v>001105025561</v>
          </cell>
          <cell r="J56">
            <v>64802</v>
          </cell>
        </row>
        <row r="57">
          <cell r="I57" t="str">
            <v>001105026403</v>
          </cell>
          <cell r="J57">
            <v>50636</v>
          </cell>
        </row>
        <row r="58">
          <cell r="I58">
            <v>37213466749</v>
          </cell>
          <cell r="J58">
            <v>233739</v>
          </cell>
        </row>
        <row r="59">
          <cell r="I59">
            <v>37213466670</v>
          </cell>
          <cell r="J59">
            <v>930023</v>
          </cell>
        </row>
        <row r="60">
          <cell r="I60" t="str">
            <v>001105025561</v>
          </cell>
          <cell r="J60">
            <v>0</v>
          </cell>
        </row>
        <row r="61">
          <cell r="I61" t="str">
            <v>50200044827360</v>
          </cell>
          <cell r="J61">
            <v>0</v>
          </cell>
        </row>
        <row r="62">
          <cell r="I62" t="str">
            <v>001105024966</v>
          </cell>
          <cell r="J62">
            <v>11187</v>
          </cell>
        </row>
        <row r="63">
          <cell r="I63" t="str">
            <v>50200044830341</v>
          </cell>
          <cell r="J63">
            <v>0</v>
          </cell>
        </row>
        <row r="64">
          <cell r="I64" t="str">
            <v>001105025561</v>
          </cell>
          <cell r="J64">
            <v>0</v>
          </cell>
        </row>
        <row r="65">
          <cell r="I65" t="str">
            <v>001105026400</v>
          </cell>
          <cell r="J65">
            <v>0</v>
          </cell>
        </row>
        <row r="66">
          <cell r="I66" t="str">
            <v>37213466580</v>
          </cell>
          <cell r="J66">
            <v>0</v>
          </cell>
        </row>
        <row r="67">
          <cell r="I67" t="str">
            <v>50200044830364</v>
          </cell>
          <cell r="J67">
            <v>0</v>
          </cell>
        </row>
        <row r="68">
          <cell r="I68" t="str">
            <v>50200046564670</v>
          </cell>
          <cell r="J68">
            <v>156063</v>
          </cell>
        </row>
        <row r="69">
          <cell r="I69" t="str">
            <v>1105023522</v>
          </cell>
        </row>
        <row r="70">
          <cell r="I70">
            <v>50200046903627</v>
          </cell>
          <cell r="J70">
            <v>77131</v>
          </cell>
        </row>
        <row r="71">
          <cell r="I71">
            <v>50200045789591</v>
          </cell>
          <cell r="J71">
            <v>17731</v>
          </cell>
        </row>
        <row r="72">
          <cell r="I72" t="str">
            <v>001005013702(Redemption)</v>
          </cell>
          <cell r="J72">
            <v>197731</v>
          </cell>
        </row>
        <row r="73">
          <cell r="I73" t="str">
            <v>'001005013703</v>
          </cell>
          <cell r="J73">
            <v>1049925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>
        <row r="37">
          <cell r="K37">
            <v>12061</v>
          </cell>
        </row>
        <row r="42">
          <cell r="K42">
            <v>163102</v>
          </cell>
        </row>
        <row r="60">
          <cell r="K60">
            <v>407</v>
          </cell>
        </row>
        <row r="61">
          <cell r="K61">
            <v>215599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workbookViewId="0"/>
  </sheetViews>
  <sheetFormatPr defaultColWidth="5.81640625" defaultRowHeight="14.5" x14ac:dyDescent="0.35"/>
  <cols>
    <col min="1" max="1" width="19.81640625" style="40" customWidth="1"/>
    <col min="2" max="2" width="18.453125" style="43" customWidth="1"/>
    <col min="3" max="3" width="18.1796875" style="32" bestFit="1" customWidth="1"/>
    <col min="4" max="4" width="13.453125" style="32" bestFit="1" customWidth="1"/>
    <col min="5" max="5" width="30.81640625" style="32" customWidth="1"/>
    <col min="6" max="6" width="22.453125" style="42" hidden="1" customWidth="1"/>
    <col min="7" max="9" width="23.26953125" style="32" hidden="1" customWidth="1"/>
    <col min="10" max="10" width="30.1796875" style="8" hidden="1" customWidth="1"/>
    <col min="11" max="11" width="22.81640625" style="8" hidden="1" customWidth="1"/>
    <col min="12" max="12" width="20.1796875" style="32" hidden="1" customWidth="1"/>
    <col min="13" max="13" width="11.26953125" style="31" hidden="1" customWidth="1"/>
    <col min="14" max="14" width="54.1796875" style="31" hidden="1" customWidth="1"/>
    <col min="15" max="15" width="54.26953125" style="8" hidden="1" customWidth="1"/>
    <col min="16" max="16" width="16" style="40" hidden="1" customWidth="1"/>
    <col min="17" max="17" width="48.54296875" style="8" hidden="1" customWidth="1"/>
    <col min="18" max="18" width="8.7265625" style="8" bestFit="1" customWidth="1"/>
    <col min="19" max="249" width="5.81640625" style="8"/>
    <col min="250" max="250" width="5.7265625" style="8" bestFit="1" customWidth="1"/>
    <col min="251" max="251" width="19.81640625" style="8" customWidth="1"/>
    <col min="252" max="252" width="18.453125" style="8" customWidth="1"/>
    <col min="253" max="253" width="23.54296875" style="8" customWidth="1"/>
    <col min="254" max="254" width="18.1796875" style="8" bestFit="1" customWidth="1"/>
    <col min="255" max="255" width="13.453125" style="8" bestFit="1" customWidth="1"/>
    <col min="256" max="257" width="13.26953125" style="8" customWidth="1"/>
    <col min="258" max="258" width="23.26953125" style="8" customWidth="1"/>
    <col min="259" max="259" width="30.81640625" style="8" customWidth="1"/>
    <col min="260" max="261" width="31.1796875" style="8" customWidth="1"/>
    <col min="262" max="273" width="0" style="8" hidden="1" customWidth="1"/>
    <col min="274" max="274" width="8.7265625" style="8" bestFit="1" customWidth="1"/>
    <col min="275" max="505" width="5.81640625" style="8"/>
    <col min="506" max="506" width="5.7265625" style="8" bestFit="1" customWidth="1"/>
    <col min="507" max="507" width="19.81640625" style="8" customWidth="1"/>
    <col min="508" max="508" width="18.453125" style="8" customWidth="1"/>
    <col min="509" max="509" width="23.54296875" style="8" customWidth="1"/>
    <col min="510" max="510" width="18.1796875" style="8" bestFit="1" customWidth="1"/>
    <col min="511" max="511" width="13.453125" style="8" bestFit="1" customWidth="1"/>
    <col min="512" max="513" width="13.26953125" style="8" customWidth="1"/>
    <col min="514" max="514" width="23.26953125" style="8" customWidth="1"/>
    <col min="515" max="515" width="30.81640625" style="8" customWidth="1"/>
    <col min="516" max="517" width="31.1796875" style="8" customWidth="1"/>
    <col min="518" max="529" width="0" style="8" hidden="1" customWidth="1"/>
    <col min="530" max="530" width="8.7265625" style="8" bestFit="1" customWidth="1"/>
    <col min="531" max="761" width="5.81640625" style="8"/>
    <col min="762" max="762" width="5.7265625" style="8" bestFit="1" customWidth="1"/>
    <col min="763" max="763" width="19.81640625" style="8" customWidth="1"/>
    <col min="764" max="764" width="18.453125" style="8" customWidth="1"/>
    <col min="765" max="765" width="23.54296875" style="8" customWidth="1"/>
    <col min="766" max="766" width="18.1796875" style="8" bestFit="1" customWidth="1"/>
    <col min="767" max="767" width="13.453125" style="8" bestFit="1" customWidth="1"/>
    <col min="768" max="769" width="13.26953125" style="8" customWidth="1"/>
    <col min="770" max="770" width="23.26953125" style="8" customWidth="1"/>
    <col min="771" max="771" width="30.81640625" style="8" customWidth="1"/>
    <col min="772" max="773" width="31.1796875" style="8" customWidth="1"/>
    <col min="774" max="785" width="0" style="8" hidden="1" customWidth="1"/>
    <col min="786" max="786" width="8.7265625" style="8" bestFit="1" customWidth="1"/>
    <col min="787" max="1017" width="5.81640625" style="8"/>
    <col min="1018" max="1018" width="5.7265625" style="8" bestFit="1" customWidth="1"/>
    <col min="1019" max="1019" width="19.81640625" style="8" customWidth="1"/>
    <col min="1020" max="1020" width="18.453125" style="8" customWidth="1"/>
    <col min="1021" max="1021" width="23.54296875" style="8" customWidth="1"/>
    <col min="1022" max="1022" width="18.1796875" style="8" bestFit="1" customWidth="1"/>
    <col min="1023" max="1023" width="13.453125" style="8" bestFit="1" customWidth="1"/>
    <col min="1024" max="1025" width="13.26953125" style="8" customWidth="1"/>
    <col min="1026" max="1026" width="23.26953125" style="8" customWidth="1"/>
    <col min="1027" max="1027" width="30.81640625" style="8" customWidth="1"/>
    <col min="1028" max="1029" width="31.1796875" style="8" customWidth="1"/>
    <col min="1030" max="1041" width="0" style="8" hidden="1" customWidth="1"/>
    <col min="1042" max="1042" width="8.7265625" style="8" bestFit="1" customWidth="1"/>
    <col min="1043" max="1273" width="5.81640625" style="8"/>
    <col min="1274" max="1274" width="5.7265625" style="8" bestFit="1" customWidth="1"/>
    <col min="1275" max="1275" width="19.81640625" style="8" customWidth="1"/>
    <col min="1276" max="1276" width="18.453125" style="8" customWidth="1"/>
    <col min="1277" max="1277" width="23.54296875" style="8" customWidth="1"/>
    <col min="1278" max="1278" width="18.1796875" style="8" bestFit="1" customWidth="1"/>
    <col min="1279" max="1279" width="13.453125" style="8" bestFit="1" customWidth="1"/>
    <col min="1280" max="1281" width="13.26953125" style="8" customWidth="1"/>
    <col min="1282" max="1282" width="23.26953125" style="8" customWidth="1"/>
    <col min="1283" max="1283" width="30.81640625" style="8" customWidth="1"/>
    <col min="1284" max="1285" width="31.1796875" style="8" customWidth="1"/>
    <col min="1286" max="1297" width="0" style="8" hidden="1" customWidth="1"/>
    <col min="1298" max="1298" width="8.7265625" style="8" bestFit="1" customWidth="1"/>
    <col min="1299" max="1529" width="5.81640625" style="8"/>
    <col min="1530" max="1530" width="5.7265625" style="8" bestFit="1" customWidth="1"/>
    <col min="1531" max="1531" width="19.81640625" style="8" customWidth="1"/>
    <col min="1532" max="1532" width="18.453125" style="8" customWidth="1"/>
    <col min="1533" max="1533" width="23.54296875" style="8" customWidth="1"/>
    <col min="1534" max="1534" width="18.1796875" style="8" bestFit="1" customWidth="1"/>
    <col min="1535" max="1535" width="13.453125" style="8" bestFit="1" customWidth="1"/>
    <col min="1536" max="1537" width="13.26953125" style="8" customWidth="1"/>
    <col min="1538" max="1538" width="23.26953125" style="8" customWidth="1"/>
    <col min="1539" max="1539" width="30.81640625" style="8" customWidth="1"/>
    <col min="1540" max="1541" width="31.1796875" style="8" customWidth="1"/>
    <col min="1542" max="1553" width="0" style="8" hidden="1" customWidth="1"/>
    <col min="1554" max="1554" width="8.7265625" style="8" bestFit="1" customWidth="1"/>
    <col min="1555" max="1785" width="5.81640625" style="8"/>
    <col min="1786" max="1786" width="5.7265625" style="8" bestFit="1" customWidth="1"/>
    <col min="1787" max="1787" width="19.81640625" style="8" customWidth="1"/>
    <col min="1788" max="1788" width="18.453125" style="8" customWidth="1"/>
    <col min="1789" max="1789" width="23.54296875" style="8" customWidth="1"/>
    <col min="1790" max="1790" width="18.1796875" style="8" bestFit="1" customWidth="1"/>
    <col min="1791" max="1791" width="13.453125" style="8" bestFit="1" customWidth="1"/>
    <col min="1792" max="1793" width="13.26953125" style="8" customWidth="1"/>
    <col min="1794" max="1794" width="23.26953125" style="8" customWidth="1"/>
    <col min="1795" max="1795" width="30.81640625" style="8" customWidth="1"/>
    <col min="1796" max="1797" width="31.1796875" style="8" customWidth="1"/>
    <col min="1798" max="1809" width="0" style="8" hidden="1" customWidth="1"/>
    <col min="1810" max="1810" width="8.7265625" style="8" bestFit="1" customWidth="1"/>
    <col min="1811" max="2041" width="5.81640625" style="8"/>
    <col min="2042" max="2042" width="5.7265625" style="8" bestFit="1" customWidth="1"/>
    <col min="2043" max="2043" width="19.81640625" style="8" customWidth="1"/>
    <col min="2044" max="2044" width="18.453125" style="8" customWidth="1"/>
    <col min="2045" max="2045" width="23.54296875" style="8" customWidth="1"/>
    <col min="2046" max="2046" width="18.1796875" style="8" bestFit="1" customWidth="1"/>
    <col min="2047" max="2047" width="13.453125" style="8" bestFit="1" customWidth="1"/>
    <col min="2048" max="2049" width="13.26953125" style="8" customWidth="1"/>
    <col min="2050" max="2050" width="23.26953125" style="8" customWidth="1"/>
    <col min="2051" max="2051" width="30.81640625" style="8" customWidth="1"/>
    <col min="2052" max="2053" width="31.1796875" style="8" customWidth="1"/>
    <col min="2054" max="2065" width="0" style="8" hidden="1" customWidth="1"/>
    <col min="2066" max="2066" width="8.7265625" style="8" bestFit="1" customWidth="1"/>
    <col min="2067" max="2297" width="5.81640625" style="8"/>
    <col min="2298" max="2298" width="5.7265625" style="8" bestFit="1" customWidth="1"/>
    <col min="2299" max="2299" width="19.81640625" style="8" customWidth="1"/>
    <col min="2300" max="2300" width="18.453125" style="8" customWidth="1"/>
    <col min="2301" max="2301" width="23.54296875" style="8" customWidth="1"/>
    <col min="2302" max="2302" width="18.1796875" style="8" bestFit="1" customWidth="1"/>
    <col min="2303" max="2303" width="13.453125" style="8" bestFit="1" customWidth="1"/>
    <col min="2304" max="2305" width="13.26953125" style="8" customWidth="1"/>
    <col min="2306" max="2306" width="23.26953125" style="8" customWidth="1"/>
    <col min="2307" max="2307" width="30.81640625" style="8" customWidth="1"/>
    <col min="2308" max="2309" width="31.1796875" style="8" customWidth="1"/>
    <col min="2310" max="2321" width="0" style="8" hidden="1" customWidth="1"/>
    <col min="2322" max="2322" width="8.7265625" style="8" bestFit="1" customWidth="1"/>
    <col min="2323" max="2553" width="5.81640625" style="8"/>
    <col min="2554" max="2554" width="5.7265625" style="8" bestFit="1" customWidth="1"/>
    <col min="2555" max="2555" width="19.81640625" style="8" customWidth="1"/>
    <col min="2556" max="2556" width="18.453125" style="8" customWidth="1"/>
    <col min="2557" max="2557" width="23.54296875" style="8" customWidth="1"/>
    <col min="2558" max="2558" width="18.1796875" style="8" bestFit="1" customWidth="1"/>
    <col min="2559" max="2559" width="13.453125" style="8" bestFit="1" customWidth="1"/>
    <col min="2560" max="2561" width="13.26953125" style="8" customWidth="1"/>
    <col min="2562" max="2562" width="23.26953125" style="8" customWidth="1"/>
    <col min="2563" max="2563" width="30.81640625" style="8" customWidth="1"/>
    <col min="2564" max="2565" width="31.1796875" style="8" customWidth="1"/>
    <col min="2566" max="2577" width="0" style="8" hidden="1" customWidth="1"/>
    <col min="2578" max="2578" width="8.7265625" style="8" bestFit="1" customWidth="1"/>
    <col min="2579" max="2809" width="5.81640625" style="8"/>
    <col min="2810" max="2810" width="5.7265625" style="8" bestFit="1" customWidth="1"/>
    <col min="2811" max="2811" width="19.81640625" style="8" customWidth="1"/>
    <col min="2812" max="2812" width="18.453125" style="8" customWidth="1"/>
    <col min="2813" max="2813" width="23.54296875" style="8" customWidth="1"/>
    <col min="2814" max="2814" width="18.1796875" style="8" bestFit="1" customWidth="1"/>
    <col min="2815" max="2815" width="13.453125" style="8" bestFit="1" customWidth="1"/>
    <col min="2816" max="2817" width="13.26953125" style="8" customWidth="1"/>
    <col min="2818" max="2818" width="23.26953125" style="8" customWidth="1"/>
    <col min="2819" max="2819" width="30.81640625" style="8" customWidth="1"/>
    <col min="2820" max="2821" width="31.1796875" style="8" customWidth="1"/>
    <col min="2822" max="2833" width="0" style="8" hidden="1" customWidth="1"/>
    <col min="2834" max="2834" width="8.7265625" style="8" bestFit="1" customWidth="1"/>
    <col min="2835" max="3065" width="5.81640625" style="8"/>
    <col min="3066" max="3066" width="5.7265625" style="8" bestFit="1" customWidth="1"/>
    <col min="3067" max="3067" width="19.81640625" style="8" customWidth="1"/>
    <col min="3068" max="3068" width="18.453125" style="8" customWidth="1"/>
    <col min="3069" max="3069" width="23.54296875" style="8" customWidth="1"/>
    <col min="3070" max="3070" width="18.1796875" style="8" bestFit="1" customWidth="1"/>
    <col min="3071" max="3071" width="13.453125" style="8" bestFit="1" customWidth="1"/>
    <col min="3072" max="3073" width="13.26953125" style="8" customWidth="1"/>
    <col min="3074" max="3074" width="23.26953125" style="8" customWidth="1"/>
    <col min="3075" max="3075" width="30.81640625" style="8" customWidth="1"/>
    <col min="3076" max="3077" width="31.1796875" style="8" customWidth="1"/>
    <col min="3078" max="3089" width="0" style="8" hidden="1" customWidth="1"/>
    <col min="3090" max="3090" width="8.7265625" style="8" bestFit="1" customWidth="1"/>
    <col min="3091" max="3321" width="5.81640625" style="8"/>
    <col min="3322" max="3322" width="5.7265625" style="8" bestFit="1" customWidth="1"/>
    <col min="3323" max="3323" width="19.81640625" style="8" customWidth="1"/>
    <col min="3324" max="3324" width="18.453125" style="8" customWidth="1"/>
    <col min="3325" max="3325" width="23.54296875" style="8" customWidth="1"/>
    <col min="3326" max="3326" width="18.1796875" style="8" bestFit="1" customWidth="1"/>
    <col min="3327" max="3327" width="13.453125" style="8" bestFit="1" customWidth="1"/>
    <col min="3328" max="3329" width="13.26953125" style="8" customWidth="1"/>
    <col min="3330" max="3330" width="23.26953125" style="8" customWidth="1"/>
    <col min="3331" max="3331" width="30.81640625" style="8" customWidth="1"/>
    <col min="3332" max="3333" width="31.1796875" style="8" customWidth="1"/>
    <col min="3334" max="3345" width="0" style="8" hidden="1" customWidth="1"/>
    <col min="3346" max="3346" width="8.7265625" style="8" bestFit="1" customWidth="1"/>
    <col min="3347" max="3577" width="5.81640625" style="8"/>
    <col min="3578" max="3578" width="5.7265625" style="8" bestFit="1" customWidth="1"/>
    <col min="3579" max="3579" width="19.81640625" style="8" customWidth="1"/>
    <col min="3580" max="3580" width="18.453125" style="8" customWidth="1"/>
    <col min="3581" max="3581" width="23.54296875" style="8" customWidth="1"/>
    <col min="3582" max="3582" width="18.1796875" style="8" bestFit="1" customWidth="1"/>
    <col min="3583" max="3583" width="13.453125" style="8" bestFit="1" customWidth="1"/>
    <col min="3584" max="3585" width="13.26953125" style="8" customWidth="1"/>
    <col min="3586" max="3586" width="23.26953125" style="8" customWidth="1"/>
    <col min="3587" max="3587" width="30.81640625" style="8" customWidth="1"/>
    <col min="3588" max="3589" width="31.1796875" style="8" customWidth="1"/>
    <col min="3590" max="3601" width="0" style="8" hidden="1" customWidth="1"/>
    <col min="3602" max="3602" width="8.7265625" style="8" bestFit="1" customWidth="1"/>
    <col min="3603" max="3833" width="5.81640625" style="8"/>
    <col min="3834" max="3834" width="5.7265625" style="8" bestFit="1" customWidth="1"/>
    <col min="3835" max="3835" width="19.81640625" style="8" customWidth="1"/>
    <col min="3836" max="3836" width="18.453125" style="8" customWidth="1"/>
    <col min="3837" max="3837" width="23.54296875" style="8" customWidth="1"/>
    <col min="3838" max="3838" width="18.1796875" style="8" bestFit="1" customWidth="1"/>
    <col min="3839" max="3839" width="13.453125" style="8" bestFit="1" customWidth="1"/>
    <col min="3840" max="3841" width="13.26953125" style="8" customWidth="1"/>
    <col min="3842" max="3842" width="23.26953125" style="8" customWidth="1"/>
    <col min="3843" max="3843" width="30.81640625" style="8" customWidth="1"/>
    <col min="3844" max="3845" width="31.1796875" style="8" customWidth="1"/>
    <col min="3846" max="3857" width="0" style="8" hidden="1" customWidth="1"/>
    <col min="3858" max="3858" width="8.7265625" style="8" bestFit="1" customWidth="1"/>
    <col min="3859" max="4089" width="5.81640625" style="8"/>
    <col min="4090" max="4090" width="5.7265625" style="8" bestFit="1" customWidth="1"/>
    <col min="4091" max="4091" width="19.81640625" style="8" customWidth="1"/>
    <col min="4092" max="4092" width="18.453125" style="8" customWidth="1"/>
    <col min="4093" max="4093" width="23.54296875" style="8" customWidth="1"/>
    <col min="4094" max="4094" width="18.1796875" style="8" bestFit="1" customWidth="1"/>
    <col min="4095" max="4095" width="13.453125" style="8" bestFit="1" customWidth="1"/>
    <col min="4096" max="4097" width="13.26953125" style="8" customWidth="1"/>
    <col min="4098" max="4098" width="23.26953125" style="8" customWidth="1"/>
    <col min="4099" max="4099" width="30.81640625" style="8" customWidth="1"/>
    <col min="4100" max="4101" width="31.1796875" style="8" customWidth="1"/>
    <col min="4102" max="4113" width="0" style="8" hidden="1" customWidth="1"/>
    <col min="4114" max="4114" width="8.7265625" style="8" bestFit="1" customWidth="1"/>
    <col min="4115" max="4345" width="5.81640625" style="8"/>
    <col min="4346" max="4346" width="5.7265625" style="8" bestFit="1" customWidth="1"/>
    <col min="4347" max="4347" width="19.81640625" style="8" customWidth="1"/>
    <col min="4348" max="4348" width="18.453125" style="8" customWidth="1"/>
    <col min="4349" max="4349" width="23.54296875" style="8" customWidth="1"/>
    <col min="4350" max="4350" width="18.1796875" style="8" bestFit="1" customWidth="1"/>
    <col min="4351" max="4351" width="13.453125" style="8" bestFit="1" customWidth="1"/>
    <col min="4352" max="4353" width="13.26953125" style="8" customWidth="1"/>
    <col min="4354" max="4354" width="23.26953125" style="8" customWidth="1"/>
    <col min="4355" max="4355" width="30.81640625" style="8" customWidth="1"/>
    <col min="4356" max="4357" width="31.1796875" style="8" customWidth="1"/>
    <col min="4358" max="4369" width="0" style="8" hidden="1" customWidth="1"/>
    <col min="4370" max="4370" width="8.7265625" style="8" bestFit="1" customWidth="1"/>
    <col min="4371" max="4601" width="5.81640625" style="8"/>
    <col min="4602" max="4602" width="5.7265625" style="8" bestFit="1" customWidth="1"/>
    <col min="4603" max="4603" width="19.81640625" style="8" customWidth="1"/>
    <col min="4604" max="4604" width="18.453125" style="8" customWidth="1"/>
    <col min="4605" max="4605" width="23.54296875" style="8" customWidth="1"/>
    <col min="4606" max="4606" width="18.1796875" style="8" bestFit="1" customWidth="1"/>
    <col min="4607" max="4607" width="13.453125" style="8" bestFit="1" customWidth="1"/>
    <col min="4608" max="4609" width="13.26953125" style="8" customWidth="1"/>
    <col min="4610" max="4610" width="23.26953125" style="8" customWidth="1"/>
    <col min="4611" max="4611" width="30.81640625" style="8" customWidth="1"/>
    <col min="4612" max="4613" width="31.1796875" style="8" customWidth="1"/>
    <col min="4614" max="4625" width="0" style="8" hidden="1" customWidth="1"/>
    <col min="4626" max="4626" width="8.7265625" style="8" bestFit="1" customWidth="1"/>
    <col min="4627" max="4857" width="5.81640625" style="8"/>
    <col min="4858" max="4858" width="5.7265625" style="8" bestFit="1" customWidth="1"/>
    <col min="4859" max="4859" width="19.81640625" style="8" customWidth="1"/>
    <col min="4860" max="4860" width="18.453125" style="8" customWidth="1"/>
    <col min="4861" max="4861" width="23.54296875" style="8" customWidth="1"/>
    <col min="4862" max="4862" width="18.1796875" style="8" bestFit="1" customWidth="1"/>
    <col min="4863" max="4863" width="13.453125" style="8" bestFit="1" customWidth="1"/>
    <col min="4864" max="4865" width="13.26953125" style="8" customWidth="1"/>
    <col min="4866" max="4866" width="23.26953125" style="8" customWidth="1"/>
    <col min="4867" max="4867" width="30.81640625" style="8" customWidth="1"/>
    <col min="4868" max="4869" width="31.1796875" style="8" customWidth="1"/>
    <col min="4870" max="4881" width="0" style="8" hidden="1" customWidth="1"/>
    <col min="4882" max="4882" width="8.7265625" style="8" bestFit="1" customWidth="1"/>
    <col min="4883" max="5113" width="5.81640625" style="8"/>
    <col min="5114" max="5114" width="5.7265625" style="8" bestFit="1" customWidth="1"/>
    <col min="5115" max="5115" width="19.81640625" style="8" customWidth="1"/>
    <col min="5116" max="5116" width="18.453125" style="8" customWidth="1"/>
    <col min="5117" max="5117" width="23.54296875" style="8" customWidth="1"/>
    <col min="5118" max="5118" width="18.1796875" style="8" bestFit="1" customWidth="1"/>
    <col min="5119" max="5119" width="13.453125" style="8" bestFit="1" customWidth="1"/>
    <col min="5120" max="5121" width="13.26953125" style="8" customWidth="1"/>
    <col min="5122" max="5122" width="23.26953125" style="8" customWidth="1"/>
    <col min="5123" max="5123" width="30.81640625" style="8" customWidth="1"/>
    <col min="5124" max="5125" width="31.1796875" style="8" customWidth="1"/>
    <col min="5126" max="5137" width="0" style="8" hidden="1" customWidth="1"/>
    <col min="5138" max="5138" width="8.7265625" style="8" bestFit="1" customWidth="1"/>
    <col min="5139" max="5369" width="5.81640625" style="8"/>
    <col min="5370" max="5370" width="5.7265625" style="8" bestFit="1" customWidth="1"/>
    <col min="5371" max="5371" width="19.81640625" style="8" customWidth="1"/>
    <col min="5372" max="5372" width="18.453125" style="8" customWidth="1"/>
    <col min="5373" max="5373" width="23.54296875" style="8" customWidth="1"/>
    <col min="5374" max="5374" width="18.1796875" style="8" bestFit="1" customWidth="1"/>
    <col min="5375" max="5375" width="13.453125" style="8" bestFit="1" customWidth="1"/>
    <col min="5376" max="5377" width="13.26953125" style="8" customWidth="1"/>
    <col min="5378" max="5378" width="23.26953125" style="8" customWidth="1"/>
    <col min="5379" max="5379" width="30.81640625" style="8" customWidth="1"/>
    <col min="5380" max="5381" width="31.1796875" style="8" customWidth="1"/>
    <col min="5382" max="5393" width="0" style="8" hidden="1" customWidth="1"/>
    <col min="5394" max="5394" width="8.7265625" style="8" bestFit="1" customWidth="1"/>
    <col min="5395" max="5625" width="5.81640625" style="8"/>
    <col min="5626" max="5626" width="5.7265625" style="8" bestFit="1" customWidth="1"/>
    <col min="5627" max="5627" width="19.81640625" style="8" customWidth="1"/>
    <col min="5628" max="5628" width="18.453125" style="8" customWidth="1"/>
    <col min="5629" max="5629" width="23.54296875" style="8" customWidth="1"/>
    <col min="5630" max="5630" width="18.1796875" style="8" bestFit="1" customWidth="1"/>
    <col min="5631" max="5631" width="13.453125" style="8" bestFit="1" customWidth="1"/>
    <col min="5632" max="5633" width="13.26953125" style="8" customWidth="1"/>
    <col min="5634" max="5634" width="23.26953125" style="8" customWidth="1"/>
    <col min="5635" max="5635" width="30.81640625" style="8" customWidth="1"/>
    <col min="5636" max="5637" width="31.1796875" style="8" customWidth="1"/>
    <col min="5638" max="5649" width="0" style="8" hidden="1" customWidth="1"/>
    <col min="5650" max="5650" width="8.7265625" style="8" bestFit="1" customWidth="1"/>
    <col min="5651" max="5881" width="5.81640625" style="8"/>
    <col min="5882" max="5882" width="5.7265625" style="8" bestFit="1" customWidth="1"/>
    <col min="5883" max="5883" width="19.81640625" style="8" customWidth="1"/>
    <col min="5884" max="5884" width="18.453125" style="8" customWidth="1"/>
    <col min="5885" max="5885" width="23.54296875" style="8" customWidth="1"/>
    <col min="5886" max="5886" width="18.1796875" style="8" bestFit="1" customWidth="1"/>
    <col min="5887" max="5887" width="13.453125" style="8" bestFit="1" customWidth="1"/>
    <col min="5888" max="5889" width="13.26953125" style="8" customWidth="1"/>
    <col min="5890" max="5890" width="23.26953125" style="8" customWidth="1"/>
    <col min="5891" max="5891" width="30.81640625" style="8" customWidth="1"/>
    <col min="5892" max="5893" width="31.1796875" style="8" customWidth="1"/>
    <col min="5894" max="5905" width="0" style="8" hidden="1" customWidth="1"/>
    <col min="5906" max="5906" width="8.7265625" style="8" bestFit="1" customWidth="1"/>
    <col min="5907" max="6137" width="5.81640625" style="8"/>
    <col min="6138" max="6138" width="5.7265625" style="8" bestFit="1" customWidth="1"/>
    <col min="6139" max="6139" width="19.81640625" style="8" customWidth="1"/>
    <col min="6140" max="6140" width="18.453125" style="8" customWidth="1"/>
    <col min="6141" max="6141" width="23.54296875" style="8" customWidth="1"/>
    <col min="6142" max="6142" width="18.1796875" style="8" bestFit="1" customWidth="1"/>
    <col min="6143" max="6143" width="13.453125" style="8" bestFit="1" customWidth="1"/>
    <col min="6144" max="6145" width="13.26953125" style="8" customWidth="1"/>
    <col min="6146" max="6146" width="23.26953125" style="8" customWidth="1"/>
    <col min="6147" max="6147" width="30.81640625" style="8" customWidth="1"/>
    <col min="6148" max="6149" width="31.1796875" style="8" customWidth="1"/>
    <col min="6150" max="6161" width="0" style="8" hidden="1" customWidth="1"/>
    <col min="6162" max="6162" width="8.7265625" style="8" bestFit="1" customWidth="1"/>
    <col min="6163" max="6393" width="5.81640625" style="8"/>
    <col min="6394" max="6394" width="5.7265625" style="8" bestFit="1" customWidth="1"/>
    <col min="6395" max="6395" width="19.81640625" style="8" customWidth="1"/>
    <col min="6396" max="6396" width="18.453125" style="8" customWidth="1"/>
    <col min="6397" max="6397" width="23.54296875" style="8" customWidth="1"/>
    <col min="6398" max="6398" width="18.1796875" style="8" bestFit="1" customWidth="1"/>
    <col min="6399" max="6399" width="13.453125" style="8" bestFit="1" customWidth="1"/>
    <col min="6400" max="6401" width="13.26953125" style="8" customWidth="1"/>
    <col min="6402" max="6402" width="23.26953125" style="8" customWidth="1"/>
    <col min="6403" max="6403" width="30.81640625" style="8" customWidth="1"/>
    <col min="6404" max="6405" width="31.1796875" style="8" customWidth="1"/>
    <col min="6406" max="6417" width="0" style="8" hidden="1" customWidth="1"/>
    <col min="6418" max="6418" width="8.7265625" style="8" bestFit="1" customWidth="1"/>
    <col min="6419" max="6649" width="5.81640625" style="8"/>
    <col min="6650" max="6650" width="5.7265625" style="8" bestFit="1" customWidth="1"/>
    <col min="6651" max="6651" width="19.81640625" style="8" customWidth="1"/>
    <col min="6652" max="6652" width="18.453125" style="8" customWidth="1"/>
    <col min="6653" max="6653" width="23.54296875" style="8" customWidth="1"/>
    <col min="6654" max="6654" width="18.1796875" style="8" bestFit="1" customWidth="1"/>
    <col min="6655" max="6655" width="13.453125" style="8" bestFit="1" customWidth="1"/>
    <col min="6656" max="6657" width="13.26953125" style="8" customWidth="1"/>
    <col min="6658" max="6658" width="23.26953125" style="8" customWidth="1"/>
    <col min="6659" max="6659" width="30.81640625" style="8" customWidth="1"/>
    <col min="6660" max="6661" width="31.1796875" style="8" customWidth="1"/>
    <col min="6662" max="6673" width="0" style="8" hidden="1" customWidth="1"/>
    <col min="6674" max="6674" width="8.7265625" style="8" bestFit="1" customWidth="1"/>
    <col min="6675" max="6905" width="5.81640625" style="8"/>
    <col min="6906" max="6906" width="5.7265625" style="8" bestFit="1" customWidth="1"/>
    <col min="6907" max="6907" width="19.81640625" style="8" customWidth="1"/>
    <col min="6908" max="6908" width="18.453125" style="8" customWidth="1"/>
    <col min="6909" max="6909" width="23.54296875" style="8" customWidth="1"/>
    <col min="6910" max="6910" width="18.1796875" style="8" bestFit="1" customWidth="1"/>
    <col min="6911" max="6911" width="13.453125" style="8" bestFit="1" customWidth="1"/>
    <col min="6912" max="6913" width="13.26953125" style="8" customWidth="1"/>
    <col min="6914" max="6914" width="23.26953125" style="8" customWidth="1"/>
    <col min="6915" max="6915" width="30.81640625" style="8" customWidth="1"/>
    <col min="6916" max="6917" width="31.1796875" style="8" customWidth="1"/>
    <col min="6918" max="6929" width="0" style="8" hidden="1" customWidth="1"/>
    <col min="6930" max="6930" width="8.7265625" style="8" bestFit="1" customWidth="1"/>
    <col min="6931" max="7161" width="5.81640625" style="8"/>
    <col min="7162" max="7162" width="5.7265625" style="8" bestFit="1" customWidth="1"/>
    <col min="7163" max="7163" width="19.81640625" style="8" customWidth="1"/>
    <col min="7164" max="7164" width="18.453125" style="8" customWidth="1"/>
    <col min="7165" max="7165" width="23.54296875" style="8" customWidth="1"/>
    <col min="7166" max="7166" width="18.1796875" style="8" bestFit="1" customWidth="1"/>
    <col min="7167" max="7167" width="13.453125" style="8" bestFit="1" customWidth="1"/>
    <col min="7168" max="7169" width="13.26953125" style="8" customWidth="1"/>
    <col min="7170" max="7170" width="23.26953125" style="8" customWidth="1"/>
    <col min="7171" max="7171" width="30.81640625" style="8" customWidth="1"/>
    <col min="7172" max="7173" width="31.1796875" style="8" customWidth="1"/>
    <col min="7174" max="7185" width="0" style="8" hidden="1" customWidth="1"/>
    <col min="7186" max="7186" width="8.7265625" style="8" bestFit="1" customWidth="1"/>
    <col min="7187" max="7417" width="5.81640625" style="8"/>
    <col min="7418" max="7418" width="5.7265625" style="8" bestFit="1" customWidth="1"/>
    <col min="7419" max="7419" width="19.81640625" style="8" customWidth="1"/>
    <col min="7420" max="7420" width="18.453125" style="8" customWidth="1"/>
    <col min="7421" max="7421" width="23.54296875" style="8" customWidth="1"/>
    <col min="7422" max="7422" width="18.1796875" style="8" bestFit="1" customWidth="1"/>
    <col min="7423" max="7423" width="13.453125" style="8" bestFit="1" customWidth="1"/>
    <col min="7424" max="7425" width="13.26953125" style="8" customWidth="1"/>
    <col min="7426" max="7426" width="23.26953125" style="8" customWidth="1"/>
    <col min="7427" max="7427" width="30.81640625" style="8" customWidth="1"/>
    <col min="7428" max="7429" width="31.1796875" style="8" customWidth="1"/>
    <col min="7430" max="7441" width="0" style="8" hidden="1" customWidth="1"/>
    <col min="7442" max="7442" width="8.7265625" style="8" bestFit="1" customWidth="1"/>
    <col min="7443" max="7673" width="5.81640625" style="8"/>
    <col min="7674" max="7674" width="5.7265625" style="8" bestFit="1" customWidth="1"/>
    <col min="7675" max="7675" width="19.81640625" style="8" customWidth="1"/>
    <col min="7676" max="7676" width="18.453125" style="8" customWidth="1"/>
    <col min="7677" max="7677" width="23.54296875" style="8" customWidth="1"/>
    <col min="7678" max="7678" width="18.1796875" style="8" bestFit="1" customWidth="1"/>
    <col min="7679" max="7679" width="13.453125" style="8" bestFit="1" customWidth="1"/>
    <col min="7680" max="7681" width="13.26953125" style="8" customWidth="1"/>
    <col min="7682" max="7682" width="23.26953125" style="8" customWidth="1"/>
    <col min="7683" max="7683" width="30.81640625" style="8" customWidth="1"/>
    <col min="7684" max="7685" width="31.1796875" style="8" customWidth="1"/>
    <col min="7686" max="7697" width="0" style="8" hidden="1" customWidth="1"/>
    <col min="7698" max="7698" width="8.7265625" style="8" bestFit="1" customWidth="1"/>
    <col min="7699" max="7929" width="5.81640625" style="8"/>
    <col min="7930" max="7930" width="5.7265625" style="8" bestFit="1" customWidth="1"/>
    <col min="7931" max="7931" width="19.81640625" style="8" customWidth="1"/>
    <col min="7932" max="7932" width="18.453125" style="8" customWidth="1"/>
    <col min="7933" max="7933" width="23.54296875" style="8" customWidth="1"/>
    <col min="7934" max="7934" width="18.1796875" style="8" bestFit="1" customWidth="1"/>
    <col min="7935" max="7935" width="13.453125" style="8" bestFit="1" customWidth="1"/>
    <col min="7936" max="7937" width="13.26953125" style="8" customWidth="1"/>
    <col min="7938" max="7938" width="23.26953125" style="8" customWidth="1"/>
    <col min="7939" max="7939" width="30.81640625" style="8" customWidth="1"/>
    <col min="7940" max="7941" width="31.1796875" style="8" customWidth="1"/>
    <col min="7942" max="7953" width="0" style="8" hidden="1" customWidth="1"/>
    <col min="7954" max="7954" width="8.7265625" style="8" bestFit="1" customWidth="1"/>
    <col min="7955" max="8185" width="5.81640625" style="8"/>
    <col min="8186" max="8186" width="5.7265625" style="8" bestFit="1" customWidth="1"/>
    <col min="8187" max="8187" width="19.81640625" style="8" customWidth="1"/>
    <col min="8188" max="8188" width="18.453125" style="8" customWidth="1"/>
    <col min="8189" max="8189" width="23.54296875" style="8" customWidth="1"/>
    <col min="8190" max="8190" width="18.1796875" style="8" bestFit="1" customWidth="1"/>
    <col min="8191" max="8191" width="13.453125" style="8" bestFit="1" customWidth="1"/>
    <col min="8192" max="8193" width="13.26953125" style="8" customWidth="1"/>
    <col min="8194" max="8194" width="23.26953125" style="8" customWidth="1"/>
    <col min="8195" max="8195" width="30.81640625" style="8" customWidth="1"/>
    <col min="8196" max="8197" width="31.1796875" style="8" customWidth="1"/>
    <col min="8198" max="8209" width="0" style="8" hidden="1" customWidth="1"/>
    <col min="8210" max="8210" width="8.7265625" style="8" bestFit="1" customWidth="1"/>
    <col min="8211" max="8441" width="5.81640625" style="8"/>
    <col min="8442" max="8442" width="5.7265625" style="8" bestFit="1" customWidth="1"/>
    <col min="8443" max="8443" width="19.81640625" style="8" customWidth="1"/>
    <col min="8444" max="8444" width="18.453125" style="8" customWidth="1"/>
    <col min="8445" max="8445" width="23.54296875" style="8" customWidth="1"/>
    <col min="8446" max="8446" width="18.1796875" style="8" bestFit="1" customWidth="1"/>
    <col min="8447" max="8447" width="13.453125" style="8" bestFit="1" customWidth="1"/>
    <col min="8448" max="8449" width="13.26953125" style="8" customWidth="1"/>
    <col min="8450" max="8450" width="23.26953125" style="8" customWidth="1"/>
    <col min="8451" max="8451" width="30.81640625" style="8" customWidth="1"/>
    <col min="8452" max="8453" width="31.1796875" style="8" customWidth="1"/>
    <col min="8454" max="8465" width="0" style="8" hidden="1" customWidth="1"/>
    <col min="8466" max="8466" width="8.7265625" style="8" bestFit="1" customWidth="1"/>
    <col min="8467" max="8697" width="5.81640625" style="8"/>
    <col min="8698" max="8698" width="5.7265625" style="8" bestFit="1" customWidth="1"/>
    <col min="8699" max="8699" width="19.81640625" style="8" customWidth="1"/>
    <col min="8700" max="8700" width="18.453125" style="8" customWidth="1"/>
    <col min="8701" max="8701" width="23.54296875" style="8" customWidth="1"/>
    <col min="8702" max="8702" width="18.1796875" style="8" bestFit="1" customWidth="1"/>
    <col min="8703" max="8703" width="13.453125" style="8" bestFit="1" customWidth="1"/>
    <col min="8704" max="8705" width="13.26953125" style="8" customWidth="1"/>
    <col min="8706" max="8706" width="23.26953125" style="8" customWidth="1"/>
    <col min="8707" max="8707" width="30.81640625" style="8" customWidth="1"/>
    <col min="8708" max="8709" width="31.1796875" style="8" customWidth="1"/>
    <col min="8710" max="8721" width="0" style="8" hidden="1" customWidth="1"/>
    <col min="8722" max="8722" width="8.7265625" style="8" bestFit="1" customWidth="1"/>
    <col min="8723" max="8953" width="5.81640625" style="8"/>
    <col min="8954" max="8954" width="5.7265625" style="8" bestFit="1" customWidth="1"/>
    <col min="8955" max="8955" width="19.81640625" style="8" customWidth="1"/>
    <col min="8956" max="8956" width="18.453125" style="8" customWidth="1"/>
    <col min="8957" max="8957" width="23.54296875" style="8" customWidth="1"/>
    <col min="8958" max="8958" width="18.1796875" style="8" bestFit="1" customWidth="1"/>
    <col min="8959" max="8959" width="13.453125" style="8" bestFit="1" customWidth="1"/>
    <col min="8960" max="8961" width="13.26953125" style="8" customWidth="1"/>
    <col min="8962" max="8962" width="23.26953125" style="8" customWidth="1"/>
    <col min="8963" max="8963" width="30.81640625" style="8" customWidth="1"/>
    <col min="8964" max="8965" width="31.1796875" style="8" customWidth="1"/>
    <col min="8966" max="8977" width="0" style="8" hidden="1" customWidth="1"/>
    <col min="8978" max="8978" width="8.7265625" style="8" bestFit="1" customWidth="1"/>
    <col min="8979" max="9209" width="5.81640625" style="8"/>
    <col min="9210" max="9210" width="5.7265625" style="8" bestFit="1" customWidth="1"/>
    <col min="9211" max="9211" width="19.81640625" style="8" customWidth="1"/>
    <col min="9212" max="9212" width="18.453125" style="8" customWidth="1"/>
    <col min="9213" max="9213" width="23.54296875" style="8" customWidth="1"/>
    <col min="9214" max="9214" width="18.1796875" style="8" bestFit="1" customWidth="1"/>
    <col min="9215" max="9215" width="13.453125" style="8" bestFit="1" customWidth="1"/>
    <col min="9216" max="9217" width="13.26953125" style="8" customWidth="1"/>
    <col min="9218" max="9218" width="23.26953125" style="8" customWidth="1"/>
    <col min="9219" max="9219" width="30.81640625" style="8" customWidth="1"/>
    <col min="9220" max="9221" width="31.1796875" style="8" customWidth="1"/>
    <col min="9222" max="9233" width="0" style="8" hidden="1" customWidth="1"/>
    <col min="9234" max="9234" width="8.7265625" style="8" bestFit="1" customWidth="1"/>
    <col min="9235" max="9465" width="5.81640625" style="8"/>
    <col min="9466" max="9466" width="5.7265625" style="8" bestFit="1" customWidth="1"/>
    <col min="9467" max="9467" width="19.81640625" style="8" customWidth="1"/>
    <col min="9468" max="9468" width="18.453125" style="8" customWidth="1"/>
    <col min="9469" max="9469" width="23.54296875" style="8" customWidth="1"/>
    <col min="9470" max="9470" width="18.1796875" style="8" bestFit="1" customWidth="1"/>
    <col min="9471" max="9471" width="13.453125" style="8" bestFit="1" customWidth="1"/>
    <col min="9472" max="9473" width="13.26953125" style="8" customWidth="1"/>
    <col min="9474" max="9474" width="23.26953125" style="8" customWidth="1"/>
    <col min="9475" max="9475" width="30.81640625" style="8" customWidth="1"/>
    <col min="9476" max="9477" width="31.1796875" style="8" customWidth="1"/>
    <col min="9478" max="9489" width="0" style="8" hidden="1" customWidth="1"/>
    <col min="9490" max="9490" width="8.7265625" style="8" bestFit="1" customWidth="1"/>
    <col min="9491" max="9721" width="5.81640625" style="8"/>
    <col min="9722" max="9722" width="5.7265625" style="8" bestFit="1" customWidth="1"/>
    <col min="9723" max="9723" width="19.81640625" style="8" customWidth="1"/>
    <col min="9724" max="9724" width="18.453125" style="8" customWidth="1"/>
    <col min="9725" max="9725" width="23.54296875" style="8" customWidth="1"/>
    <col min="9726" max="9726" width="18.1796875" style="8" bestFit="1" customWidth="1"/>
    <col min="9727" max="9727" width="13.453125" style="8" bestFit="1" customWidth="1"/>
    <col min="9728" max="9729" width="13.26953125" style="8" customWidth="1"/>
    <col min="9730" max="9730" width="23.26953125" style="8" customWidth="1"/>
    <col min="9731" max="9731" width="30.81640625" style="8" customWidth="1"/>
    <col min="9732" max="9733" width="31.1796875" style="8" customWidth="1"/>
    <col min="9734" max="9745" width="0" style="8" hidden="1" customWidth="1"/>
    <col min="9746" max="9746" width="8.7265625" style="8" bestFit="1" customWidth="1"/>
    <col min="9747" max="9977" width="5.81640625" style="8"/>
    <col min="9978" max="9978" width="5.7265625" style="8" bestFit="1" customWidth="1"/>
    <col min="9979" max="9979" width="19.81640625" style="8" customWidth="1"/>
    <col min="9980" max="9980" width="18.453125" style="8" customWidth="1"/>
    <col min="9981" max="9981" width="23.54296875" style="8" customWidth="1"/>
    <col min="9982" max="9982" width="18.1796875" style="8" bestFit="1" customWidth="1"/>
    <col min="9983" max="9983" width="13.453125" style="8" bestFit="1" customWidth="1"/>
    <col min="9984" max="9985" width="13.26953125" style="8" customWidth="1"/>
    <col min="9986" max="9986" width="23.26953125" style="8" customWidth="1"/>
    <col min="9987" max="9987" width="30.81640625" style="8" customWidth="1"/>
    <col min="9988" max="9989" width="31.1796875" style="8" customWidth="1"/>
    <col min="9990" max="10001" width="0" style="8" hidden="1" customWidth="1"/>
    <col min="10002" max="10002" width="8.7265625" style="8" bestFit="1" customWidth="1"/>
    <col min="10003" max="10233" width="5.81640625" style="8"/>
    <col min="10234" max="10234" width="5.7265625" style="8" bestFit="1" customWidth="1"/>
    <col min="10235" max="10235" width="19.81640625" style="8" customWidth="1"/>
    <col min="10236" max="10236" width="18.453125" style="8" customWidth="1"/>
    <col min="10237" max="10237" width="23.54296875" style="8" customWidth="1"/>
    <col min="10238" max="10238" width="18.1796875" style="8" bestFit="1" customWidth="1"/>
    <col min="10239" max="10239" width="13.453125" style="8" bestFit="1" customWidth="1"/>
    <col min="10240" max="10241" width="13.26953125" style="8" customWidth="1"/>
    <col min="10242" max="10242" width="23.26953125" style="8" customWidth="1"/>
    <col min="10243" max="10243" width="30.81640625" style="8" customWidth="1"/>
    <col min="10244" max="10245" width="31.1796875" style="8" customWidth="1"/>
    <col min="10246" max="10257" width="0" style="8" hidden="1" customWidth="1"/>
    <col min="10258" max="10258" width="8.7265625" style="8" bestFit="1" customWidth="1"/>
    <col min="10259" max="10489" width="5.81640625" style="8"/>
    <col min="10490" max="10490" width="5.7265625" style="8" bestFit="1" customWidth="1"/>
    <col min="10491" max="10491" width="19.81640625" style="8" customWidth="1"/>
    <col min="10492" max="10492" width="18.453125" style="8" customWidth="1"/>
    <col min="10493" max="10493" width="23.54296875" style="8" customWidth="1"/>
    <col min="10494" max="10494" width="18.1796875" style="8" bestFit="1" customWidth="1"/>
    <col min="10495" max="10495" width="13.453125" style="8" bestFit="1" customWidth="1"/>
    <col min="10496" max="10497" width="13.26953125" style="8" customWidth="1"/>
    <col min="10498" max="10498" width="23.26953125" style="8" customWidth="1"/>
    <col min="10499" max="10499" width="30.81640625" style="8" customWidth="1"/>
    <col min="10500" max="10501" width="31.1796875" style="8" customWidth="1"/>
    <col min="10502" max="10513" width="0" style="8" hidden="1" customWidth="1"/>
    <col min="10514" max="10514" width="8.7265625" style="8" bestFit="1" customWidth="1"/>
    <col min="10515" max="10745" width="5.81640625" style="8"/>
    <col min="10746" max="10746" width="5.7265625" style="8" bestFit="1" customWidth="1"/>
    <col min="10747" max="10747" width="19.81640625" style="8" customWidth="1"/>
    <col min="10748" max="10748" width="18.453125" style="8" customWidth="1"/>
    <col min="10749" max="10749" width="23.54296875" style="8" customWidth="1"/>
    <col min="10750" max="10750" width="18.1796875" style="8" bestFit="1" customWidth="1"/>
    <col min="10751" max="10751" width="13.453125" style="8" bestFit="1" customWidth="1"/>
    <col min="10752" max="10753" width="13.26953125" style="8" customWidth="1"/>
    <col min="10754" max="10754" width="23.26953125" style="8" customWidth="1"/>
    <col min="10755" max="10755" width="30.81640625" style="8" customWidth="1"/>
    <col min="10756" max="10757" width="31.1796875" style="8" customWidth="1"/>
    <col min="10758" max="10769" width="0" style="8" hidden="1" customWidth="1"/>
    <col min="10770" max="10770" width="8.7265625" style="8" bestFit="1" customWidth="1"/>
    <col min="10771" max="11001" width="5.81640625" style="8"/>
    <col min="11002" max="11002" width="5.7265625" style="8" bestFit="1" customWidth="1"/>
    <col min="11003" max="11003" width="19.81640625" style="8" customWidth="1"/>
    <col min="11004" max="11004" width="18.453125" style="8" customWidth="1"/>
    <col min="11005" max="11005" width="23.54296875" style="8" customWidth="1"/>
    <col min="11006" max="11006" width="18.1796875" style="8" bestFit="1" customWidth="1"/>
    <col min="11007" max="11007" width="13.453125" style="8" bestFit="1" customWidth="1"/>
    <col min="11008" max="11009" width="13.26953125" style="8" customWidth="1"/>
    <col min="11010" max="11010" width="23.26953125" style="8" customWidth="1"/>
    <col min="11011" max="11011" width="30.81640625" style="8" customWidth="1"/>
    <col min="11012" max="11013" width="31.1796875" style="8" customWidth="1"/>
    <col min="11014" max="11025" width="0" style="8" hidden="1" customWidth="1"/>
    <col min="11026" max="11026" width="8.7265625" style="8" bestFit="1" customWidth="1"/>
    <col min="11027" max="11257" width="5.81640625" style="8"/>
    <col min="11258" max="11258" width="5.7265625" style="8" bestFit="1" customWidth="1"/>
    <col min="11259" max="11259" width="19.81640625" style="8" customWidth="1"/>
    <col min="11260" max="11260" width="18.453125" style="8" customWidth="1"/>
    <col min="11261" max="11261" width="23.54296875" style="8" customWidth="1"/>
    <col min="11262" max="11262" width="18.1796875" style="8" bestFit="1" customWidth="1"/>
    <col min="11263" max="11263" width="13.453125" style="8" bestFit="1" customWidth="1"/>
    <col min="11264" max="11265" width="13.26953125" style="8" customWidth="1"/>
    <col min="11266" max="11266" width="23.26953125" style="8" customWidth="1"/>
    <col min="11267" max="11267" width="30.81640625" style="8" customWidth="1"/>
    <col min="11268" max="11269" width="31.1796875" style="8" customWidth="1"/>
    <col min="11270" max="11281" width="0" style="8" hidden="1" customWidth="1"/>
    <col min="11282" max="11282" width="8.7265625" style="8" bestFit="1" customWidth="1"/>
    <col min="11283" max="11513" width="5.81640625" style="8"/>
    <col min="11514" max="11514" width="5.7265625" style="8" bestFit="1" customWidth="1"/>
    <col min="11515" max="11515" width="19.81640625" style="8" customWidth="1"/>
    <col min="11516" max="11516" width="18.453125" style="8" customWidth="1"/>
    <col min="11517" max="11517" width="23.54296875" style="8" customWidth="1"/>
    <col min="11518" max="11518" width="18.1796875" style="8" bestFit="1" customWidth="1"/>
    <col min="11519" max="11519" width="13.453125" style="8" bestFit="1" customWidth="1"/>
    <col min="11520" max="11521" width="13.26953125" style="8" customWidth="1"/>
    <col min="11522" max="11522" width="23.26953125" style="8" customWidth="1"/>
    <col min="11523" max="11523" width="30.81640625" style="8" customWidth="1"/>
    <col min="11524" max="11525" width="31.1796875" style="8" customWidth="1"/>
    <col min="11526" max="11537" width="0" style="8" hidden="1" customWidth="1"/>
    <col min="11538" max="11538" width="8.7265625" style="8" bestFit="1" customWidth="1"/>
    <col min="11539" max="11769" width="5.81640625" style="8"/>
    <col min="11770" max="11770" width="5.7265625" style="8" bestFit="1" customWidth="1"/>
    <col min="11771" max="11771" width="19.81640625" style="8" customWidth="1"/>
    <col min="11772" max="11772" width="18.453125" style="8" customWidth="1"/>
    <col min="11773" max="11773" width="23.54296875" style="8" customWidth="1"/>
    <col min="11774" max="11774" width="18.1796875" style="8" bestFit="1" customWidth="1"/>
    <col min="11775" max="11775" width="13.453125" style="8" bestFit="1" customWidth="1"/>
    <col min="11776" max="11777" width="13.26953125" style="8" customWidth="1"/>
    <col min="11778" max="11778" width="23.26953125" style="8" customWidth="1"/>
    <col min="11779" max="11779" width="30.81640625" style="8" customWidth="1"/>
    <col min="11780" max="11781" width="31.1796875" style="8" customWidth="1"/>
    <col min="11782" max="11793" width="0" style="8" hidden="1" customWidth="1"/>
    <col min="11794" max="11794" width="8.7265625" style="8" bestFit="1" customWidth="1"/>
    <col min="11795" max="12025" width="5.81640625" style="8"/>
    <col min="12026" max="12026" width="5.7265625" style="8" bestFit="1" customWidth="1"/>
    <col min="12027" max="12027" width="19.81640625" style="8" customWidth="1"/>
    <col min="12028" max="12028" width="18.453125" style="8" customWidth="1"/>
    <col min="12029" max="12029" width="23.54296875" style="8" customWidth="1"/>
    <col min="12030" max="12030" width="18.1796875" style="8" bestFit="1" customWidth="1"/>
    <col min="12031" max="12031" width="13.453125" style="8" bestFit="1" customWidth="1"/>
    <col min="12032" max="12033" width="13.26953125" style="8" customWidth="1"/>
    <col min="12034" max="12034" width="23.26953125" style="8" customWidth="1"/>
    <col min="12035" max="12035" width="30.81640625" style="8" customWidth="1"/>
    <col min="12036" max="12037" width="31.1796875" style="8" customWidth="1"/>
    <col min="12038" max="12049" width="0" style="8" hidden="1" customWidth="1"/>
    <col min="12050" max="12050" width="8.7265625" style="8" bestFit="1" customWidth="1"/>
    <col min="12051" max="12281" width="5.81640625" style="8"/>
    <col min="12282" max="12282" width="5.7265625" style="8" bestFit="1" customWidth="1"/>
    <col min="12283" max="12283" width="19.81640625" style="8" customWidth="1"/>
    <col min="12284" max="12284" width="18.453125" style="8" customWidth="1"/>
    <col min="12285" max="12285" width="23.54296875" style="8" customWidth="1"/>
    <col min="12286" max="12286" width="18.1796875" style="8" bestFit="1" customWidth="1"/>
    <col min="12287" max="12287" width="13.453125" style="8" bestFit="1" customWidth="1"/>
    <col min="12288" max="12289" width="13.26953125" style="8" customWidth="1"/>
    <col min="12290" max="12290" width="23.26953125" style="8" customWidth="1"/>
    <col min="12291" max="12291" width="30.81640625" style="8" customWidth="1"/>
    <col min="12292" max="12293" width="31.1796875" style="8" customWidth="1"/>
    <col min="12294" max="12305" width="0" style="8" hidden="1" customWidth="1"/>
    <col min="12306" max="12306" width="8.7265625" style="8" bestFit="1" customWidth="1"/>
    <col min="12307" max="12537" width="5.81640625" style="8"/>
    <col min="12538" max="12538" width="5.7265625" style="8" bestFit="1" customWidth="1"/>
    <col min="12539" max="12539" width="19.81640625" style="8" customWidth="1"/>
    <col min="12540" max="12540" width="18.453125" style="8" customWidth="1"/>
    <col min="12541" max="12541" width="23.54296875" style="8" customWidth="1"/>
    <col min="12542" max="12542" width="18.1796875" style="8" bestFit="1" customWidth="1"/>
    <col min="12543" max="12543" width="13.453125" style="8" bestFit="1" customWidth="1"/>
    <col min="12544" max="12545" width="13.26953125" style="8" customWidth="1"/>
    <col min="12546" max="12546" width="23.26953125" style="8" customWidth="1"/>
    <col min="12547" max="12547" width="30.81640625" style="8" customWidth="1"/>
    <col min="12548" max="12549" width="31.1796875" style="8" customWidth="1"/>
    <col min="12550" max="12561" width="0" style="8" hidden="1" customWidth="1"/>
    <col min="12562" max="12562" width="8.7265625" style="8" bestFit="1" customWidth="1"/>
    <col min="12563" max="12793" width="5.81640625" style="8"/>
    <col min="12794" max="12794" width="5.7265625" style="8" bestFit="1" customWidth="1"/>
    <col min="12795" max="12795" width="19.81640625" style="8" customWidth="1"/>
    <col min="12796" max="12796" width="18.453125" style="8" customWidth="1"/>
    <col min="12797" max="12797" width="23.54296875" style="8" customWidth="1"/>
    <col min="12798" max="12798" width="18.1796875" style="8" bestFit="1" customWidth="1"/>
    <col min="12799" max="12799" width="13.453125" style="8" bestFit="1" customWidth="1"/>
    <col min="12800" max="12801" width="13.26953125" style="8" customWidth="1"/>
    <col min="12802" max="12802" width="23.26953125" style="8" customWidth="1"/>
    <col min="12803" max="12803" width="30.81640625" style="8" customWidth="1"/>
    <col min="12804" max="12805" width="31.1796875" style="8" customWidth="1"/>
    <col min="12806" max="12817" width="0" style="8" hidden="1" customWidth="1"/>
    <col min="12818" max="12818" width="8.7265625" style="8" bestFit="1" customWidth="1"/>
    <col min="12819" max="13049" width="5.81640625" style="8"/>
    <col min="13050" max="13050" width="5.7265625" style="8" bestFit="1" customWidth="1"/>
    <col min="13051" max="13051" width="19.81640625" style="8" customWidth="1"/>
    <col min="13052" max="13052" width="18.453125" style="8" customWidth="1"/>
    <col min="13053" max="13053" width="23.54296875" style="8" customWidth="1"/>
    <col min="13054" max="13054" width="18.1796875" style="8" bestFit="1" customWidth="1"/>
    <col min="13055" max="13055" width="13.453125" style="8" bestFit="1" customWidth="1"/>
    <col min="13056" max="13057" width="13.26953125" style="8" customWidth="1"/>
    <col min="13058" max="13058" width="23.26953125" style="8" customWidth="1"/>
    <col min="13059" max="13059" width="30.81640625" style="8" customWidth="1"/>
    <col min="13060" max="13061" width="31.1796875" style="8" customWidth="1"/>
    <col min="13062" max="13073" width="0" style="8" hidden="1" customWidth="1"/>
    <col min="13074" max="13074" width="8.7265625" style="8" bestFit="1" customWidth="1"/>
    <col min="13075" max="13305" width="5.81640625" style="8"/>
    <col min="13306" max="13306" width="5.7265625" style="8" bestFit="1" customWidth="1"/>
    <col min="13307" max="13307" width="19.81640625" style="8" customWidth="1"/>
    <col min="13308" max="13308" width="18.453125" style="8" customWidth="1"/>
    <col min="13309" max="13309" width="23.54296875" style="8" customWidth="1"/>
    <col min="13310" max="13310" width="18.1796875" style="8" bestFit="1" customWidth="1"/>
    <col min="13311" max="13311" width="13.453125" style="8" bestFit="1" customWidth="1"/>
    <col min="13312" max="13313" width="13.26953125" style="8" customWidth="1"/>
    <col min="13314" max="13314" width="23.26953125" style="8" customWidth="1"/>
    <col min="13315" max="13315" width="30.81640625" style="8" customWidth="1"/>
    <col min="13316" max="13317" width="31.1796875" style="8" customWidth="1"/>
    <col min="13318" max="13329" width="0" style="8" hidden="1" customWidth="1"/>
    <col min="13330" max="13330" width="8.7265625" style="8" bestFit="1" customWidth="1"/>
    <col min="13331" max="13561" width="5.81640625" style="8"/>
    <col min="13562" max="13562" width="5.7265625" style="8" bestFit="1" customWidth="1"/>
    <col min="13563" max="13563" width="19.81640625" style="8" customWidth="1"/>
    <col min="13564" max="13564" width="18.453125" style="8" customWidth="1"/>
    <col min="13565" max="13565" width="23.54296875" style="8" customWidth="1"/>
    <col min="13566" max="13566" width="18.1796875" style="8" bestFit="1" customWidth="1"/>
    <col min="13567" max="13567" width="13.453125" style="8" bestFit="1" customWidth="1"/>
    <col min="13568" max="13569" width="13.26953125" style="8" customWidth="1"/>
    <col min="13570" max="13570" width="23.26953125" style="8" customWidth="1"/>
    <col min="13571" max="13571" width="30.81640625" style="8" customWidth="1"/>
    <col min="13572" max="13573" width="31.1796875" style="8" customWidth="1"/>
    <col min="13574" max="13585" width="0" style="8" hidden="1" customWidth="1"/>
    <col min="13586" max="13586" width="8.7265625" style="8" bestFit="1" customWidth="1"/>
    <col min="13587" max="13817" width="5.81640625" style="8"/>
    <col min="13818" max="13818" width="5.7265625" style="8" bestFit="1" customWidth="1"/>
    <col min="13819" max="13819" width="19.81640625" style="8" customWidth="1"/>
    <col min="13820" max="13820" width="18.453125" style="8" customWidth="1"/>
    <col min="13821" max="13821" width="23.54296875" style="8" customWidth="1"/>
    <col min="13822" max="13822" width="18.1796875" style="8" bestFit="1" customWidth="1"/>
    <col min="13823" max="13823" width="13.453125" style="8" bestFit="1" customWidth="1"/>
    <col min="13824" max="13825" width="13.26953125" style="8" customWidth="1"/>
    <col min="13826" max="13826" width="23.26953125" style="8" customWidth="1"/>
    <col min="13827" max="13827" width="30.81640625" style="8" customWidth="1"/>
    <col min="13828" max="13829" width="31.1796875" style="8" customWidth="1"/>
    <col min="13830" max="13841" width="0" style="8" hidden="1" customWidth="1"/>
    <col min="13842" max="13842" width="8.7265625" style="8" bestFit="1" customWidth="1"/>
    <col min="13843" max="14073" width="5.81640625" style="8"/>
    <col min="14074" max="14074" width="5.7265625" style="8" bestFit="1" customWidth="1"/>
    <col min="14075" max="14075" width="19.81640625" style="8" customWidth="1"/>
    <col min="14076" max="14076" width="18.453125" style="8" customWidth="1"/>
    <col min="14077" max="14077" width="23.54296875" style="8" customWidth="1"/>
    <col min="14078" max="14078" width="18.1796875" style="8" bestFit="1" customWidth="1"/>
    <col min="14079" max="14079" width="13.453125" style="8" bestFit="1" customWidth="1"/>
    <col min="14080" max="14081" width="13.26953125" style="8" customWidth="1"/>
    <col min="14082" max="14082" width="23.26953125" style="8" customWidth="1"/>
    <col min="14083" max="14083" width="30.81640625" style="8" customWidth="1"/>
    <col min="14084" max="14085" width="31.1796875" style="8" customWidth="1"/>
    <col min="14086" max="14097" width="0" style="8" hidden="1" customWidth="1"/>
    <col min="14098" max="14098" width="8.7265625" style="8" bestFit="1" customWidth="1"/>
    <col min="14099" max="14329" width="5.81640625" style="8"/>
    <col min="14330" max="14330" width="5.7265625" style="8" bestFit="1" customWidth="1"/>
    <col min="14331" max="14331" width="19.81640625" style="8" customWidth="1"/>
    <col min="14332" max="14332" width="18.453125" style="8" customWidth="1"/>
    <col min="14333" max="14333" width="23.54296875" style="8" customWidth="1"/>
    <col min="14334" max="14334" width="18.1796875" style="8" bestFit="1" customWidth="1"/>
    <col min="14335" max="14335" width="13.453125" style="8" bestFit="1" customWidth="1"/>
    <col min="14336" max="14337" width="13.26953125" style="8" customWidth="1"/>
    <col min="14338" max="14338" width="23.26953125" style="8" customWidth="1"/>
    <col min="14339" max="14339" width="30.81640625" style="8" customWidth="1"/>
    <col min="14340" max="14341" width="31.1796875" style="8" customWidth="1"/>
    <col min="14342" max="14353" width="0" style="8" hidden="1" customWidth="1"/>
    <col min="14354" max="14354" width="8.7265625" style="8" bestFit="1" customWidth="1"/>
    <col min="14355" max="14585" width="5.81640625" style="8"/>
    <col min="14586" max="14586" width="5.7265625" style="8" bestFit="1" customWidth="1"/>
    <col min="14587" max="14587" width="19.81640625" style="8" customWidth="1"/>
    <col min="14588" max="14588" width="18.453125" style="8" customWidth="1"/>
    <col min="14589" max="14589" width="23.54296875" style="8" customWidth="1"/>
    <col min="14590" max="14590" width="18.1796875" style="8" bestFit="1" customWidth="1"/>
    <col min="14591" max="14591" width="13.453125" style="8" bestFit="1" customWidth="1"/>
    <col min="14592" max="14593" width="13.26953125" style="8" customWidth="1"/>
    <col min="14594" max="14594" width="23.26953125" style="8" customWidth="1"/>
    <col min="14595" max="14595" width="30.81640625" style="8" customWidth="1"/>
    <col min="14596" max="14597" width="31.1796875" style="8" customWidth="1"/>
    <col min="14598" max="14609" width="0" style="8" hidden="1" customWidth="1"/>
    <col min="14610" max="14610" width="8.7265625" style="8" bestFit="1" customWidth="1"/>
    <col min="14611" max="14841" width="5.81640625" style="8"/>
    <col min="14842" max="14842" width="5.7265625" style="8" bestFit="1" customWidth="1"/>
    <col min="14843" max="14843" width="19.81640625" style="8" customWidth="1"/>
    <col min="14844" max="14844" width="18.453125" style="8" customWidth="1"/>
    <col min="14845" max="14845" width="23.54296875" style="8" customWidth="1"/>
    <col min="14846" max="14846" width="18.1796875" style="8" bestFit="1" customWidth="1"/>
    <col min="14847" max="14847" width="13.453125" style="8" bestFit="1" customWidth="1"/>
    <col min="14848" max="14849" width="13.26953125" style="8" customWidth="1"/>
    <col min="14850" max="14850" width="23.26953125" style="8" customWidth="1"/>
    <col min="14851" max="14851" width="30.81640625" style="8" customWidth="1"/>
    <col min="14852" max="14853" width="31.1796875" style="8" customWidth="1"/>
    <col min="14854" max="14865" width="0" style="8" hidden="1" customWidth="1"/>
    <col min="14866" max="14866" width="8.7265625" style="8" bestFit="1" customWidth="1"/>
    <col min="14867" max="15097" width="5.81640625" style="8"/>
    <col min="15098" max="15098" width="5.7265625" style="8" bestFit="1" customWidth="1"/>
    <col min="15099" max="15099" width="19.81640625" style="8" customWidth="1"/>
    <col min="15100" max="15100" width="18.453125" style="8" customWidth="1"/>
    <col min="15101" max="15101" width="23.54296875" style="8" customWidth="1"/>
    <col min="15102" max="15102" width="18.1796875" style="8" bestFit="1" customWidth="1"/>
    <col min="15103" max="15103" width="13.453125" style="8" bestFit="1" customWidth="1"/>
    <col min="15104" max="15105" width="13.26953125" style="8" customWidth="1"/>
    <col min="15106" max="15106" width="23.26953125" style="8" customWidth="1"/>
    <col min="15107" max="15107" width="30.81640625" style="8" customWidth="1"/>
    <col min="15108" max="15109" width="31.1796875" style="8" customWidth="1"/>
    <col min="15110" max="15121" width="0" style="8" hidden="1" customWidth="1"/>
    <col min="15122" max="15122" width="8.7265625" style="8" bestFit="1" customWidth="1"/>
    <col min="15123" max="15353" width="5.81640625" style="8"/>
    <col min="15354" max="15354" width="5.7265625" style="8" bestFit="1" customWidth="1"/>
    <col min="15355" max="15355" width="19.81640625" style="8" customWidth="1"/>
    <col min="15356" max="15356" width="18.453125" style="8" customWidth="1"/>
    <col min="15357" max="15357" width="23.54296875" style="8" customWidth="1"/>
    <col min="15358" max="15358" width="18.1796875" style="8" bestFit="1" customWidth="1"/>
    <col min="15359" max="15359" width="13.453125" style="8" bestFit="1" customWidth="1"/>
    <col min="15360" max="15361" width="13.26953125" style="8" customWidth="1"/>
    <col min="15362" max="15362" width="23.26953125" style="8" customWidth="1"/>
    <col min="15363" max="15363" width="30.81640625" style="8" customWidth="1"/>
    <col min="15364" max="15365" width="31.1796875" style="8" customWidth="1"/>
    <col min="15366" max="15377" width="0" style="8" hidden="1" customWidth="1"/>
    <col min="15378" max="15378" width="8.7265625" style="8" bestFit="1" customWidth="1"/>
    <col min="15379" max="15609" width="5.81640625" style="8"/>
    <col min="15610" max="15610" width="5.7265625" style="8" bestFit="1" customWidth="1"/>
    <col min="15611" max="15611" width="19.81640625" style="8" customWidth="1"/>
    <col min="15612" max="15612" width="18.453125" style="8" customWidth="1"/>
    <col min="15613" max="15613" width="23.54296875" style="8" customWidth="1"/>
    <col min="15614" max="15614" width="18.1796875" style="8" bestFit="1" customWidth="1"/>
    <col min="15615" max="15615" width="13.453125" style="8" bestFit="1" customWidth="1"/>
    <col min="15616" max="15617" width="13.26953125" style="8" customWidth="1"/>
    <col min="15618" max="15618" width="23.26953125" style="8" customWidth="1"/>
    <col min="15619" max="15619" width="30.81640625" style="8" customWidth="1"/>
    <col min="15620" max="15621" width="31.1796875" style="8" customWidth="1"/>
    <col min="15622" max="15633" width="0" style="8" hidden="1" customWidth="1"/>
    <col min="15634" max="15634" width="8.7265625" style="8" bestFit="1" customWidth="1"/>
    <col min="15635" max="15865" width="5.81640625" style="8"/>
    <col min="15866" max="15866" width="5.7265625" style="8" bestFit="1" customWidth="1"/>
    <col min="15867" max="15867" width="19.81640625" style="8" customWidth="1"/>
    <col min="15868" max="15868" width="18.453125" style="8" customWidth="1"/>
    <col min="15869" max="15869" width="23.54296875" style="8" customWidth="1"/>
    <col min="15870" max="15870" width="18.1796875" style="8" bestFit="1" customWidth="1"/>
    <col min="15871" max="15871" width="13.453125" style="8" bestFit="1" customWidth="1"/>
    <col min="15872" max="15873" width="13.26953125" style="8" customWidth="1"/>
    <col min="15874" max="15874" width="23.26953125" style="8" customWidth="1"/>
    <col min="15875" max="15875" width="30.81640625" style="8" customWidth="1"/>
    <col min="15876" max="15877" width="31.1796875" style="8" customWidth="1"/>
    <col min="15878" max="15889" width="0" style="8" hidden="1" customWidth="1"/>
    <col min="15890" max="15890" width="8.7265625" style="8" bestFit="1" customWidth="1"/>
    <col min="15891" max="16121" width="5.81640625" style="8"/>
    <col min="16122" max="16122" width="5.7265625" style="8" bestFit="1" customWidth="1"/>
    <col min="16123" max="16123" width="19.81640625" style="8" customWidth="1"/>
    <col min="16124" max="16124" width="18.453125" style="8" customWidth="1"/>
    <col min="16125" max="16125" width="23.54296875" style="8" customWidth="1"/>
    <col min="16126" max="16126" width="18.1796875" style="8" bestFit="1" customWidth="1"/>
    <col min="16127" max="16127" width="13.453125" style="8" bestFit="1" customWidth="1"/>
    <col min="16128" max="16129" width="13.26953125" style="8" customWidth="1"/>
    <col min="16130" max="16130" width="23.26953125" style="8" customWidth="1"/>
    <col min="16131" max="16131" width="30.81640625" style="8" customWidth="1"/>
    <col min="16132" max="16133" width="31.1796875" style="8" customWidth="1"/>
    <col min="16134" max="16145" width="0" style="8" hidden="1" customWidth="1"/>
    <col min="16146" max="16146" width="8.7265625" style="8" bestFit="1" customWidth="1"/>
    <col min="16147" max="16384" width="5.81640625" style="8"/>
  </cols>
  <sheetData>
    <row r="1" spans="1:18" ht="87.5" thickBot="1" x14ac:dyDescent="0.4">
      <c r="A1" s="1" t="s">
        <v>0</v>
      </c>
      <c r="B1" s="2" t="s">
        <v>1</v>
      </c>
      <c r="C1" s="44" t="s">
        <v>83</v>
      </c>
      <c r="D1" s="44" t="s">
        <v>84</v>
      </c>
      <c r="E1" s="44" t="s">
        <v>85</v>
      </c>
      <c r="F1" s="1" t="s">
        <v>2</v>
      </c>
      <c r="G1" s="3" t="s">
        <v>3</v>
      </c>
      <c r="H1" s="3" t="s">
        <v>4</v>
      </c>
      <c r="I1" s="1" t="s">
        <v>5</v>
      </c>
      <c r="J1" s="3" t="s">
        <v>6</v>
      </c>
      <c r="K1" s="3" t="s">
        <v>7</v>
      </c>
      <c r="L1" s="4" t="s">
        <v>8</v>
      </c>
      <c r="M1" s="5" t="s">
        <v>3</v>
      </c>
      <c r="N1" s="3" t="s">
        <v>9</v>
      </c>
      <c r="O1" s="6" t="s">
        <v>10</v>
      </c>
      <c r="P1" s="7" t="s">
        <v>11</v>
      </c>
      <c r="Q1" s="8" t="s">
        <v>12</v>
      </c>
    </row>
    <row r="2" spans="1:18" ht="29" x14ac:dyDescent="0.35">
      <c r="A2" s="21" t="s">
        <v>13</v>
      </c>
      <c r="B2" s="9" t="s">
        <v>21</v>
      </c>
      <c r="C2" s="24">
        <v>42763</v>
      </c>
      <c r="D2" s="11">
        <f t="shared" ref="D2:D30" si="0">DATE(YEAR(C2)+7,MONTH(C2),DAY(C2))</f>
        <v>45319</v>
      </c>
      <c r="E2" s="12">
        <v>32743</v>
      </c>
      <c r="F2" s="13" t="e">
        <f>VLOOKUP(#REF!,[1]Sheet2!$I$1:$J$65536,2,0)</f>
        <v>#REF!</v>
      </c>
      <c r="G2" s="14" t="e">
        <f>F2-#REF!</f>
        <v>#REF!</v>
      </c>
      <c r="H2" s="19" t="s">
        <v>20</v>
      </c>
      <c r="I2" s="14"/>
      <c r="J2" s="15">
        <v>49178</v>
      </c>
      <c r="K2" s="15">
        <v>49178</v>
      </c>
      <c r="L2" s="11" t="s">
        <v>14</v>
      </c>
      <c r="M2" s="15">
        <f t="shared" ref="M2:M11" si="1">K2-J2</f>
        <v>0</v>
      </c>
      <c r="N2" s="15" t="s">
        <v>22</v>
      </c>
      <c r="O2" s="10"/>
      <c r="P2" s="20" t="s">
        <v>15</v>
      </c>
      <c r="Q2" s="8" t="s">
        <v>16</v>
      </c>
    </row>
    <row r="3" spans="1:18" x14ac:dyDescent="0.3">
      <c r="A3" s="17"/>
      <c r="B3" s="9"/>
      <c r="C3" s="24">
        <v>42763</v>
      </c>
      <c r="D3" s="11">
        <f t="shared" si="0"/>
        <v>45319</v>
      </c>
      <c r="E3" s="25">
        <v>354373</v>
      </c>
      <c r="F3" s="13" t="e">
        <f>VLOOKUP(#REF!,[1]Sheet2!$I$1:$J$65536,2,0)</f>
        <v>#REF!</v>
      </c>
      <c r="G3" s="14" t="e">
        <f>F3-#REF!</f>
        <v>#REF!</v>
      </c>
      <c r="H3" s="14"/>
      <c r="I3" s="26">
        <v>345902</v>
      </c>
      <c r="J3" s="15">
        <v>613937</v>
      </c>
      <c r="K3" s="15">
        <v>613937</v>
      </c>
      <c r="L3" s="11" t="s">
        <v>14</v>
      </c>
      <c r="M3" s="15">
        <f t="shared" si="1"/>
        <v>0</v>
      </c>
      <c r="N3" s="15"/>
      <c r="O3" s="10"/>
      <c r="P3" s="16" t="s">
        <v>15</v>
      </c>
      <c r="Q3" s="8" t="s">
        <v>16</v>
      </c>
    </row>
    <row r="4" spans="1:18" x14ac:dyDescent="0.35">
      <c r="A4" s="18"/>
      <c r="B4" s="9"/>
      <c r="C4" s="24">
        <v>42763</v>
      </c>
      <c r="D4" s="11">
        <f t="shared" si="0"/>
        <v>45319</v>
      </c>
      <c r="E4" s="12">
        <v>2681421</v>
      </c>
      <c r="F4" s="13" t="e">
        <f>VLOOKUP(#REF!,[1]Sheet2!$I$1:$J$65536,2,0)</f>
        <v>#REF!</v>
      </c>
      <c r="G4" s="14" t="e">
        <f>F4-#REF!</f>
        <v>#REF!</v>
      </c>
      <c r="H4" s="14"/>
      <c r="I4" s="14" t="e">
        <f>F3-I3</f>
        <v>#REF!</v>
      </c>
      <c r="J4" s="15">
        <v>2681421</v>
      </c>
      <c r="K4" s="15">
        <v>2681421</v>
      </c>
      <c r="L4" s="11" t="s">
        <v>17</v>
      </c>
      <c r="M4" s="15">
        <f t="shared" si="1"/>
        <v>0</v>
      </c>
      <c r="N4" s="15"/>
      <c r="O4" s="10"/>
      <c r="P4" s="16" t="s">
        <v>15</v>
      </c>
      <c r="Q4" s="8" t="s">
        <v>16</v>
      </c>
    </row>
    <row r="5" spans="1:18" x14ac:dyDescent="0.35">
      <c r="A5" s="21" t="s">
        <v>13</v>
      </c>
      <c r="B5" s="9" t="s">
        <v>23</v>
      </c>
      <c r="C5" s="24">
        <v>42763</v>
      </c>
      <c r="D5" s="11">
        <f t="shared" si="0"/>
        <v>45319</v>
      </c>
      <c r="E5" s="10">
        <v>440310</v>
      </c>
      <c r="F5" s="13" t="e">
        <f>VLOOKUP(#REF!,[1]Sheet2!$I$1:$J$65536,2,0)</f>
        <v>#REF!</v>
      </c>
      <c r="G5" s="14" t="e">
        <f>F5-#REF!</f>
        <v>#REF!</v>
      </c>
      <c r="H5" s="14"/>
      <c r="I5" s="14" t="e">
        <f>#REF!-I4</f>
        <v>#REF!</v>
      </c>
      <c r="J5" s="15">
        <v>17500</v>
      </c>
      <c r="K5" s="15">
        <v>17500</v>
      </c>
      <c r="L5" s="11" t="s">
        <v>14</v>
      </c>
      <c r="M5" s="15">
        <f t="shared" si="1"/>
        <v>0</v>
      </c>
      <c r="N5" s="15" t="s">
        <v>24</v>
      </c>
      <c r="O5" s="10"/>
      <c r="P5" s="16" t="s">
        <v>15</v>
      </c>
      <c r="Q5" s="8" t="s">
        <v>16</v>
      </c>
    </row>
    <row r="6" spans="1:18" x14ac:dyDescent="0.35">
      <c r="A6" s="17"/>
      <c r="B6" s="9"/>
      <c r="C6" s="24">
        <v>42763</v>
      </c>
      <c r="D6" s="11">
        <f t="shared" si="0"/>
        <v>45319</v>
      </c>
      <c r="E6" s="12">
        <v>155375</v>
      </c>
      <c r="F6" s="13" t="e">
        <f>VLOOKUP(#REF!,[1]Sheet2!$I$1:$J$65536,2,0)</f>
        <v>#REF!</v>
      </c>
      <c r="G6" s="14" t="e">
        <f>F6-#REF!</f>
        <v>#REF!</v>
      </c>
      <c r="H6" s="14"/>
      <c r="I6" s="14"/>
      <c r="J6" s="15">
        <v>155375</v>
      </c>
      <c r="K6" s="15">
        <v>177875</v>
      </c>
      <c r="L6" s="10" t="s">
        <v>17</v>
      </c>
      <c r="M6" s="15">
        <f t="shared" si="1"/>
        <v>22500</v>
      </c>
      <c r="N6" s="15"/>
      <c r="O6" s="10"/>
      <c r="P6" s="16" t="s">
        <v>15</v>
      </c>
      <c r="Q6" s="8" t="s">
        <v>16</v>
      </c>
    </row>
    <row r="7" spans="1:18" ht="29" x14ac:dyDescent="0.35">
      <c r="A7" s="22" t="s">
        <v>13</v>
      </c>
      <c r="B7" s="23" t="s">
        <v>25</v>
      </c>
      <c r="C7" s="24">
        <v>42763</v>
      </c>
      <c r="D7" s="11">
        <f t="shared" si="0"/>
        <v>45319</v>
      </c>
      <c r="E7" s="10">
        <v>917471</v>
      </c>
      <c r="F7" s="13" t="e">
        <f>VLOOKUP(#REF!,[1]Sheet2!$I$1:$J$65536,2,0)</f>
        <v>#REF!</v>
      </c>
      <c r="G7" s="14" t="e">
        <f>F7-#REF!</f>
        <v>#REF!</v>
      </c>
      <c r="H7" s="14"/>
      <c r="I7" s="14"/>
      <c r="J7" s="15">
        <v>934773</v>
      </c>
      <c r="K7" s="15">
        <v>963259</v>
      </c>
      <c r="L7" s="11" t="s">
        <v>17</v>
      </c>
      <c r="M7" s="15">
        <f t="shared" si="1"/>
        <v>28486</v>
      </c>
      <c r="N7" s="15" t="s">
        <v>26</v>
      </c>
      <c r="O7" s="10"/>
      <c r="P7" s="16" t="s">
        <v>15</v>
      </c>
      <c r="Q7" s="8" t="s">
        <v>16</v>
      </c>
    </row>
    <row r="8" spans="1:18" x14ac:dyDescent="0.35">
      <c r="A8" s="21" t="s">
        <v>13</v>
      </c>
      <c r="B8" s="9" t="s">
        <v>27</v>
      </c>
      <c r="C8" s="24">
        <v>43493</v>
      </c>
      <c r="D8" s="11">
        <f t="shared" si="0"/>
        <v>46050</v>
      </c>
      <c r="E8" s="27">
        <v>10761</v>
      </c>
      <c r="F8" s="13" t="e">
        <f>VLOOKUP(#REF!,[1]Sheet2!$I$1:$J$65536,2,0)</f>
        <v>#REF!</v>
      </c>
      <c r="G8" s="14" t="e">
        <f>F8-#REF!</f>
        <v>#REF!</v>
      </c>
      <c r="H8" s="14"/>
      <c r="I8" s="14"/>
      <c r="J8" s="15">
        <v>9825</v>
      </c>
      <c r="K8" s="15">
        <v>9825</v>
      </c>
      <c r="L8" s="11" t="s">
        <v>14</v>
      </c>
      <c r="M8" s="15">
        <f t="shared" si="1"/>
        <v>0</v>
      </c>
      <c r="N8" s="15" t="s">
        <v>28</v>
      </c>
      <c r="O8" s="10"/>
      <c r="P8" s="16" t="s">
        <v>15</v>
      </c>
      <c r="Q8" s="8" t="s">
        <v>16</v>
      </c>
    </row>
    <row r="9" spans="1:18" x14ac:dyDescent="0.35">
      <c r="A9" s="18"/>
      <c r="B9" s="9"/>
      <c r="C9" s="24">
        <v>43493</v>
      </c>
      <c r="D9" s="11">
        <f t="shared" si="0"/>
        <v>46050</v>
      </c>
      <c r="E9" s="12">
        <v>32743</v>
      </c>
      <c r="F9" s="13" t="e">
        <f>VLOOKUP(#REF!,[1]Sheet2!$I$1:$J$65536,2,0)</f>
        <v>#REF!</v>
      </c>
      <c r="G9" s="14" t="e">
        <f>F9-#REF!</f>
        <v>#REF!</v>
      </c>
      <c r="H9" s="14"/>
      <c r="I9" s="14"/>
      <c r="J9" s="15">
        <v>554</v>
      </c>
      <c r="K9" s="15">
        <v>554</v>
      </c>
      <c r="L9" s="10" t="s">
        <v>14</v>
      </c>
      <c r="M9" s="15">
        <f t="shared" si="1"/>
        <v>0</v>
      </c>
      <c r="N9" s="15"/>
      <c r="O9" s="10"/>
      <c r="P9" s="20" t="s">
        <v>15</v>
      </c>
      <c r="Q9" s="8" t="s">
        <v>16</v>
      </c>
    </row>
    <row r="10" spans="1:18" x14ac:dyDescent="0.35">
      <c r="A10" s="17" t="s">
        <v>13</v>
      </c>
      <c r="B10" s="9" t="s">
        <v>29</v>
      </c>
      <c r="C10" s="24">
        <v>43493</v>
      </c>
      <c r="D10" s="11">
        <f t="shared" si="0"/>
        <v>46050</v>
      </c>
      <c r="E10" s="12">
        <v>1197</v>
      </c>
      <c r="F10" s="13" t="e">
        <f>VLOOKUP(#REF!,[1]Sheet2!$I$1:$J$65536,2,0)</f>
        <v>#REF!</v>
      </c>
      <c r="G10" s="14" t="e">
        <f>F10-#REF!</f>
        <v>#REF!</v>
      </c>
      <c r="H10" s="14"/>
      <c r="I10" s="14"/>
      <c r="J10" s="15">
        <v>1197</v>
      </c>
      <c r="K10" s="15">
        <v>3601</v>
      </c>
      <c r="L10" s="10" t="s">
        <v>14</v>
      </c>
      <c r="M10" s="15">
        <f t="shared" si="1"/>
        <v>2404</v>
      </c>
      <c r="N10" s="15"/>
      <c r="O10" s="10"/>
      <c r="P10" s="16" t="s">
        <v>15</v>
      </c>
      <c r="Q10" s="8" t="s">
        <v>16</v>
      </c>
    </row>
    <row r="11" spans="1:18" x14ac:dyDescent="0.35">
      <c r="A11" s="17"/>
      <c r="B11" s="9"/>
      <c r="C11" s="24">
        <v>43493</v>
      </c>
      <c r="D11" s="11">
        <f t="shared" si="0"/>
        <v>46050</v>
      </c>
      <c r="E11" s="12">
        <v>11197</v>
      </c>
      <c r="F11" s="13" t="e">
        <f>VLOOKUP(#REF!,[1]Sheet2!$I$1:$J$65536,2,0)</f>
        <v>#REF!</v>
      </c>
      <c r="G11" s="14" t="e">
        <f>F11-#REF!</f>
        <v>#REF!</v>
      </c>
      <c r="H11" s="14"/>
      <c r="I11" s="14"/>
      <c r="J11" s="10">
        <v>11197</v>
      </c>
      <c r="K11" s="10">
        <v>27992</v>
      </c>
      <c r="L11" s="15" t="s">
        <v>17</v>
      </c>
      <c r="M11" s="15">
        <f t="shared" si="1"/>
        <v>16795</v>
      </c>
      <c r="N11" s="15"/>
      <c r="O11" s="10"/>
      <c r="P11" s="16" t="s">
        <v>15</v>
      </c>
      <c r="Q11" s="8" t="s">
        <v>16</v>
      </c>
    </row>
    <row r="12" spans="1:18" ht="14.5" customHeight="1" x14ac:dyDescent="0.35">
      <c r="A12" s="46" t="s">
        <v>13</v>
      </c>
      <c r="B12" s="23" t="s">
        <v>30</v>
      </c>
      <c r="C12" s="24">
        <v>43797</v>
      </c>
      <c r="D12" s="11">
        <f t="shared" si="0"/>
        <v>46354</v>
      </c>
      <c r="E12" s="28">
        <v>1479403</v>
      </c>
      <c r="F12" s="13" t="e">
        <f>VLOOKUP(#REF!,[1]Sheet2!$I$1:$J$65536,2,0)</f>
        <v>#REF!</v>
      </c>
      <c r="G12" s="14" t="e">
        <f>F12-#REF!</f>
        <v>#REF!</v>
      </c>
      <c r="H12" s="14"/>
      <c r="I12" s="14"/>
      <c r="J12" s="15">
        <v>2566000</v>
      </c>
      <c r="K12" s="15">
        <v>0</v>
      </c>
      <c r="L12" s="11" t="s">
        <v>17</v>
      </c>
      <c r="M12" s="15" t="s">
        <v>31</v>
      </c>
      <c r="N12" s="29" t="s">
        <v>32</v>
      </c>
      <c r="O12" s="30" t="s">
        <v>33</v>
      </c>
      <c r="P12" s="20" t="s">
        <v>15</v>
      </c>
      <c r="Q12" s="8" t="s">
        <v>16</v>
      </c>
      <c r="R12" s="31"/>
    </row>
    <row r="13" spans="1:18" ht="14.5" customHeight="1" x14ac:dyDescent="0.35">
      <c r="A13" s="45" t="s">
        <v>13</v>
      </c>
      <c r="B13" s="23" t="s">
        <v>34</v>
      </c>
      <c r="C13" s="24">
        <v>42465</v>
      </c>
      <c r="D13" s="11">
        <f t="shared" si="0"/>
        <v>45021</v>
      </c>
      <c r="E13" s="10">
        <v>123165</v>
      </c>
      <c r="F13" s="13" t="e">
        <f>VLOOKUP(#REF!,[1]Sheet2!$I$1:$J$65536,2,0)</f>
        <v>#REF!</v>
      </c>
      <c r="G13" s="14" t="e">
        <f>F13-#REF!</f>
        <v>#REF!</v>
      </c>
      <c r="H13" s="14"/>
      <c r="I13" s="14"/>
      <c r="J13" s="15">
        <v>123165</v>
      </c>
      <c r="K13" s="15">
        <v>123165</v>
      </c>
      <c r="L13" s="11" t="s">
        <v>17</v>
      </c>
      <c r="M13" s="15">
        <f t="shared" ref="M13:M19" si="2">K13-J13</f>
        <v>0</v>
      </c>
      <c r="N13" s="15"/>
      <c r="O13" s="10"/>
      <c r="P13" s="16" t="s">
        <v>15</v>
      </c>
      <c r="Q13" s="8" t="s">
        <v>16</v>
      </c>
    </row>
    <row r="14" spans="1:18" ht="29" x14ac:dyDescent="0.35">
      <c r="A14" s="22" t="s">
        <v>13</v>
      </c>
      <c r="B14" s="23" t="s">
        <v>35</v>
      </c>
      <c r="C14" s="24">
        <v>42465</v>
      </c>
      <c r="D14" s="11">
        <f t="shared" si="0"/>
        <v>45021</v>
      </c>
      <c r="E14" s="10">
        <v>288512</v>
      </c>
      <c r="F14" s="13" t="e">
        <f>VLOOKUP(#REF!,[1]Sheet2!$I$1:$J$65536,2,0)</f>
        <v>#REF!</v>
      </c>
      <c r="G14" s="14" t="e">
        <f>F14-#REF!</f>
        <v>#REF!</v>
      </c>
      <c r="H14" s="14"/>
      <c r="I14" s="14"/>
      <c r="J14" s="15">
        <v>288512</v>
      </c>
      <c r="K14" s="15">
        <v>288512</v>
      </c>
      <c r="L14" s="11" t="s">
        <v>17</v>
      </c>
      <c r="M14" s="15">
        <f t="shared" si="2"/>
        <v>0</v>
      </c>
      <c r="N14" s="15" t="s">
        <v>36</v>
      </c>
      <c r="O14" s="10"/>
      <c r="P14" s="16" t="s">
        <v>15</v>
      </c>
      <c r="Q14" s="8" t="s">
        <v>16</v>
      </c>
    </row>
    <row r="15" spans="1:18" x14ac:dyDescent="0.35">
      <c r="A15" s="21" t="s">
        <v>13</v>
      </c>
      <c r="B15" s="9" t="s">
        <v>37</v>
      </c>
      <c r="C15" s="24">
        <v>42830</v>
      </c>
      <c r="D15" s="11">
        <f t="shared" si="0"/>
        <v>45387</v>
      </c>
      <c r="E15" s="10">
        <v>130482</v>
      </c>
      <c r="F15" s="13" t="e">
        <f>VLOOKUP(#REF!,[1]Sheet2!$I$1:$J$65536,2,0)</f>
        <v>#REF!</v>
      </c>
      <c r="G15" s="14" t="e">
        <f>F15-#REF!</f>
        <v>#REF!</v>
      </c>
      <c r="H15" s="14"/>
      <c r="I15" s="14"/>
      <c r="J15" s="15">
        <v>211524</v>
      </c>
      <c r="K15" s="15">
        <v>211524</v>
      </c>
      <c r="L15" s="11" t="s">
        <v>14</v>
      </c>
      <c r="M15" s="15">
        <f t="shared" si="2"/>
        <v>0</v>
      </c>
      <c r="N15" s="15" t="s">
        <v>38</v>
      </c>
      <c r="O15" s="10"/>
      <c r="P15" s="16" t="s">
        <v>15</v>
      </c>
      <c r="Q15" s="8" t="s">
        <v>16</v>
      </c>
    </row>
    <row r="16" spans="1:18" x14ac:dyDescent="0.35">
      <c r="A16" s="18"/>
      <c r="B16" s="9"/>
      <c r="C16" s="24">
        <v>42830</v>
      </c>
      <c r="D16" s="11">
        <f t="shared" si="0"/>
        <v>45387</v>
      </c>
      <c r="E16" s="10">
        <v>440310</v>
      </c>
      <c r="F16" s="13" t="e">
        <f>VLOOKUP(#REF!,[1]Sheet2!$I$1:$J$65536,2,0)</f>
        <v>#REF!</v>
      </c>
      <c r="G16" s="14" t="e">
        <f>F16-#REF!</f>
        <v>#REF!</v>
      </c>
      <c r="H16" s="14"/>
      <c r="I16" s="14"/>
      <c r="J16" s="15">
        <v>440310</v>
      </c>
      <c r="K16" s="15">
        <v>715495</v>
      </c>
      <c r="L16" s="11" t="s">
        <v>17</v>
      </c>
      <c r="M16" s="15">
        <f t="shared" si="2"/>
        <v>275185</v>
      </c>
      <c r="N16" s="15"/>
      <c r="O16" s="10"/>
      <c r="P16" s="16" t="s">
        <v>15</v>
      </c>
      <c r="Q16" s="8" t="s">
        <v>16</v>
      </c>
    </row>
    <row r="17" spans="1:17" x14ac:dyDescent="0.35">
      <c r="A17" s="21" t="s">
        <v>13</v>
      </c>
      <c r="B17" s="9" t="s">
        <v>39</v>
      </c>
      <c r="C17" s="24">
        <v>42830</v>
      </c>
      <c r="D17" s="11">
        <f t="shared" si="0"/>
        <v>45387</v>
      </c>
      <c r="E17" s="12">
        <v>13463</v>
      </c>
      <c r="F17" s="13" t="e">
        <f>VLOOKUP(#REF!,[1]Sheet2!$I$1:$J$65536,2,0)</f>
        <v>#REF!</v>
      </c>
      <c r="G17" s="14" t="e">
        <f>F17-#REF!</f>
        <v>#REF!</v>
      </c>
      <c r="H17" s="14"/>
      <c r="I17" s="14"/>
      <c r="J17" s="15">
        <v>13463</v>
      </c>
      <c r="K17" s="15">
        <v>13463</v>
      </c>
      <c r="L17" s="11" t="s">
        <v>14</v>
      </c>
      <c r="M17" s="15">
        <f t="shared" si="2"/>
        <v>0</v>
      </c>
      <c r="N17" s="15" t="s">
        <v>40</v>
      </c>
      <c r="O17" s="10"/>
      <c r="P17" s="16" t="s">
        <v>15</v>
      </c>
      <c r="Q17" s="8" t="s">
        <v>16</v>
      </c>
    </row>
    <row r="18" spans="1:17" x14ac:dyDescent="0.35">
      <c r="A18" s="18"/>
      <c r="B18" s="9"/>
      <c r="C18" s="24">
        <v>42830</v>
      </c>
      <c r="D18" s="11">
        <f t="shared" si="0"/>
        <v>45387</v>
      </c>
      <c r="E18" s="10">
        <v>110625</v>
      </c>
      <c r="F18" s="13" t="e">
        <f>VLOOKUP(#REF!,[1]Sheet2!$I$1:$J$65536,2,0)</f>
        <v>#REF!</v>
      </c>
      <c r="G18" s="14" t="e">
        <f>F18-#REF!</f>
        <v>#REF!</v>
      </c>
      <c r="H18" s="14"/>
      <c r="I18" s="14"/>
      <c r="J18" s="15">
        <v>223125</v>
      </c>
      <c r="K18" s="15">
        <v>223125</v>
      </c>
      <c r="L18" s="11" t="s">
        <v>17</v>
      </c>
      <c r="M18" s="15">
        <f t="shared" si="2"/>
        <v>0</v>
      </c>
      <c r="N18" s="15"/>
      <c r="O18" s="10"/>
      <c r="P18" s="16" t="s">
        <v>15</v>
      </c>
      <c r="Q18" s="8" t="s">
        <v>16</v>
      </c>
    </row>
    <row r="19" spans="1:17" ht="29" x14ac:dyDescent="0.35">
      <c r="A19" s="22" t="s">
        <v>13</v>
      </c>
      <c r="B19" s="23" t="s">
        <v>41</v>
      </c>
      <c r="C19" s="24">
        <v>42830</v>
      </c>
      <c r="D19" s="11">
        <f t="shared" si="0"/>
        <v>45387</v>
      </c>
      <c r="E19" s="10">
        <v>614623</v>
      </c>
      <c r="F19" s="13" t="e">
        <f>VLOOKUP(#REF!,[1]Sheet2!$I$1:$J$65536,2,0)</f>
        <v>#REF!</v>
      </c>
      <c r="G19" s="14" t="e">
        <f>F19-#REF!</f>
        <v>#REF!</v>
      </c>
      <c r="H19" s="14"/>
      <c r="I19" s="14"/>
      <c r="J19" s="15">
        <v>699657</v>
      </c>
      <c r="K19" s="15">
        <v>699657</v>
      </c>
      <c r="L19" s="11" t="s">
        <v>17</v>
      </c>
      <c r="M19" s="15">
        <f t="shared" si="2"/>
        <v>0</v>
      </c>
      <c r="N19" s="15" t="s">
        <v>42</v>
      </c>
      <c r="O19" s="10"/>
      <c r="P19" s="16" t="s">
        <v>15</v>
      </c>
      <c r="Q19" s="8" t="s">
        <v>16</v>
      </c>
    </row>
    <row r="20" spans="1:17" ht="14.5" customHeight="1" x14ac:dyDescent="0.35">
      <c r="A20" s="46" t="s">
        <v>13</v>
      </c>
      <c r="B20" s="23" t="s">
        <v>43</v>
      </c>
      <c r="C20" s="11">
        <v>43560</v>
      </c>
      <c r="D20" s="11">
        <f t="shared" si="0"/>
        <v>46117</v>
      </c>
      <c r="E20" s="12">
        <v>17623</v>
      </c>
      <c r="F20" s="13" t="e">
        <f>VLOOKUP(#REF!,[1]Sheet2!$I$1:$J$65536,2,0)</f>
        <v>#REF!</v>
      </c>
      <c r="G20" s="14" t="e">
        <f>F20-#REF!</f>
        <v>#REF!</v>
      </c>
      <c r="H20" s="14"/>
      <c r="I20" s="14"/>
      <c r="J20" s="15">
        <v>10000</v>
      </c>
      <c r="K20" s="15">
        <v>0</v>
      </c>
      <c r="L20" s="11" t="s">
        <v>17</v>
      </c>
      <c r="M20" s="15" t="s">
        <v>31</v>
      </c>
      <c r="N20" s="15" t="s">
        <v>44</v>
      </c>
      <c r="O20" s="10"/>
      <c r="P20" s="16" t="s">
        <v>15</v>
      </c>
      <c r="Q20" s="8" t="s">
        <v>16</v>
      </c>
    </row>
    <row r="21" spans="1:17" ht="14.5" customHeight="1" x14ac:dyDescent="0.35">
      <c r="A21" s="46" t="s">
        <v>13</v>
      </c>
      <c r="B21" s="23" t="s">
        <v>45</v>
      </c>
      <c r="C21" s="11">
        <v>43866</v>
      </c>
      <c r="D21" s="11">
        <f t="shared" si="0"/>
        <v>46423</v>
      </c>
      <c r="E21" s="12">
        <v>4644111</v>
      </c>
      <c r="F21" s="13" t="e">
        <f>VLOOKUP(#REF!,[1]Sheet2!$I$1:$J$65536,2,0)</f>
        <v>#REF!</v>
      </c>
      <c r="G21" s="14" t="e">
        <f>F21-#REF!</f>
        <v>#REF!</v>
      </c>
      <c r="H21" s="14"/>
      <c r="I21" s="14"/>
      <c r="J21" s="15">
        <v>100000</v>
      </c>
      <c r="K21" s="15">
        <v>0</v>
      </c>
      <c r="L21" s="11" t="s">
        <v>17</v>
      </c>
      <c r="M21" s="15" t="s">
        <v>31</v>
      </c>
      <c r="N21" s="15" t="s">
        <v>46</v>
      </c>
      <c r="O21" s="10"/>
      <c r="P21" s="16" t="s">
        <v>15</v>
      </c>
      <c r="Q21" s="8" t="s">
        <v>16</v>
      </c>
    </row>
    <row r="22" spans="1:17" ht="14.5" customHeight="1" x14ac:dyDescent="0.35">
      <c r="A22" s="46" t="s">
        <v>13</v>
      </c>
      <c r="B22" s="23" t="s">
        <v>47</v>
      </c>
      <c r="C22" s="11">
        <v>42661</v>
      </c>
      <c r="D22" s="11">
        <f t="shared" si="0"/>
        <v>45217</v>
      </c>
      <c r="E22" s="12">
        <v>138641</v>
      </c>
      <c r="F22" s="13" t="e">
        <f>VLOOKUP(#REF!,[1]Sheet2!$I$1:$J$65536,2,0)</f>
        <v>#REF!</v>
      </c>
      <c r="G22" s="14" t="e">
        <f>F22-#REF!</f>
        <v>#REF!</v>
      </c>
      <c r="H22" s="14"/>
      <c r="I22" s="14"/>
      <c r="J22" s="15">
        <v>11567</v>
      </c>
      <c r="K22" s="15">
        <f>[2]Sheet2!$K$37+[2]Sheet2!$K$60</f>
        <v>12468</v>
      </c>
      <c r="L22" s="11" t="s">
        <v>14</v>
      </c>
      <c r="M22" s="15">
        <f>K22-J22</f>
        <v>901</v>
      </c>
      <c r="N22" s="15" t="s">
        <v>48</v>
      </c>
      <c r="O22" s="10"/>
      <c r="P22" s="20" t="s">
        <v>15</v>
      </c>
      <c r="Q22" s="8" t="s">
        <v>16</v>
      </c>
    </row>
    <row r="23" spans="1:17" ht="14.5" customHeight="1" x14ac:dyDescent="0.35">
      <c r="A23" s="45" t="s">
        <v>13</v>
      </c>
      <c r="B23" s="23" t="s">
        <v>49</v>
      </c>
      <c r="C23" s="11">
        <v>42661</v>
      </c>
      <c r="D23" s="11">
        <f t="shared" si="0"/>
        <v>45217</v>
      </c>
      <c r="E23" s="10">
        <v>673</v>
      </c>
      <c r="F23" s="13" t="e">
        <f>VLOOKUP(#REF!,[1]Sheet2!$I$1:$J$65536,2,0)</f>
        <v>#REF!</v>
      </c>
      <c r="G23" s="14" t="e">
        <f>F23-#REF!</f>
        <v>#REF!</v>
      </c>
      <c r="H23" s="14"/>
      <c r="I23" s="14"/>
      <c r="J23" s="15">
        <v>673</v>
      </c>
      <c r="K23" s="15">
        <v>673</v>
      </c>
      <c r="L23" s="11" t="s">
        <v>17</v>
      </c>
      <c r="M23" s="15">
        <f t="shared" ref="M23:M29" si="3">K23-J23</f>
        <v>0</v>
      </c>
      <c r="N23" s="15"/>
      <c r="O23" s="10"/>
      <c r="P23" s="16" t="s">
        <v>15</v>
      </c>
      <c r="Q23" s="8" t="s">
        <v>16</v>
      </c>
    </row>
    <row r="24" spans="1:17" ht="29" x14ac:dyDescent="0.35">
      <c r="A24" s="22" t="s">
        <v>13</v>
      </c>
      <c r="B24" s="23" t="s">
        <v>50</v>
      </c>
      <c r="C24" s="11">
        <v>42661</v>
      </c>
      <c r="D24" s="11">
        <f t="shared" si="0"/>
        <v>45217</v>
      </c>
      <c r="E24" s="12">
        <v>64736</v>
      </c>
      <c r="F24" s="13" t="e">
        <f>VLOOKUP(#REF!,[1]Sheet2!$I$1:$J$65536,2,0)</f>
        <v>#REF!</v>
      </c>
      <c r="G24" s="14" t="e">
        <f>F24-#REF!</f>
        <v>#REF!</v>
      </c>
      <c r="H24" s="14"/>
      <c r="I24" s="14"/>
      <c r="J24" s="15">
        <v>64736</v>
      </c>
      <c r="K24" s="15">
        <v>64736</v>
      </c>
      <c r="L24" s="11" t="s">
        <v>17</v>
      </c>
      <c r="M24" s="15">
        <f t="shared" si="3"/>
        <v>0</v>
      </c>
      <c r="N24" s="15" t="s">
        <v>51</v>
      </c>
      <c r="O24" s="10"/>
      <c r="P24" s="16" t="s">
        <v>15</v>
      </c>
      <c r="Q24" s="8" t="s">
        <v>16</v>
      </c>
    </row>
    <row r="25" spans="1:17" x14ac:dyDescent="0.35">
      <c r="A25" s="21" t="s">
        <v>13</v>
      </c>
      <c r="B25" s="9" t="s">
        <v>52</v>
      </c>
      <c r="C25" s="11">
        <v>43026</v>
      </c>
      <c r="D25" s="11">
        <f t="shared" si="0"/>
        <v>45583</v>
      </c>
      <c r="E25" s="12">
        <v>138641</v>
      </c>
      <c r="F25" s="13" t="e">
        <f>VLOOKUP(#REF!,[1]Sheet2!$I$1:$J$65536,2,0)</f>
        <v>#REF!</v>
      </c>
      <c r="G25" s="14" t="e">
        <f>F25-#REF!</f>
        <v>#REF!</v>
      </c>
      <c r="H25" s="14"/>
      <c r="I25" s="14"/>
      <c r="J25" s="15">
        <v>153211</v>
      </c>
      <c r="K25" s="15">
        <f>[2]Sheet2!$K$42+[2]Sheet2!$K$61</f>
        <v>378701</v>
      </c>
      <c r="L25" s="11" t="s">
        <v>14</v>
      </c>
      <c r="M25" s="15">
        <f t="shared" si="3"/>
        <v>225490</v>
      </c>
      <c r="N25" s="15" t="s">
        <v>53</v>
      </c>
      <c r="O25" s="10"/>
      <c r="P25" s="20" t="s">
        <v>15</v>
      </c>
      <c r="Q25" s="8" t="s">
        <v>16</v>
      </c>
    </row>
    <row r="26" spans="1:17" x14ac:dyDescent="0.35">
      <c r="A26" s="18"/>
      <c r="B26" s="9"/>
      <c r="C26" s="11">
        <v>43026</v>
      </c>
      <c r="D26" s="11">
        <f t="shared" si="0"/>
        <v>45583</v>
      </c>
      <c r="E26" s="10">
        <v>100426</v>
      </c>
      <c r="F26" s="13" t="e">
        <f>VLOOKUP(#REF!,[1]Sheet2!$I$1:$J$65536,2,0)</f>
        <v>#REF!</v>
      </c>
      <c r="G26" s="14" t="e">
        <f>F26-#REF!</f>
        <v>#REF!</v>
      </c>
      <c r="H26" s="14"/>
      <c r="I26" s="14"/>
      <c r="J26" s="15">
        <v>100426</v>
      </c>
      <c r="K26" s="15">
        <v>100426</v>
      </c>
      <c r="L26" s="11" t="s">
        <v>17</v>
      </c>
      <c r="M26" s="15">
        <f t="shared" si="3"/>
        <v>0</v>
      </c>
      <c r="N26" s="15"/>
      <c r="O26" s="10"/>
      <c r="P26" s="16" t="s">
        <v>15</v>
      </c>
      <c r="Q26" s="8" t="s">
        <v>16</v>
      </c>
    </row>
    <row r="27" spans="1:17" x14ac:dyDescent="0.35">
      <c r="A27" s="17" t="s">
        <v>13</v>
      </c>
      <c r="B27" s="9" t="s">
        <v>54</v>
      </c>
      <c r="C27" s="11">
        <v>43026</v>
      </c>
      <c r="D27" s="11">
        <f t="shared" si="0"/>
        <v>45583</v>
      </c>
      <c r="E27" s="15">
        <v>50636</v>
      </c>
      <c r="F27" s="13" t="e">
        <f>VLOOKUP(#REF!,[1]Sheet2!$I$1:$J$65536,2,0)</f>
        <v>#REF!</v>
      </c>
      <c r="G27" s="14" t="e">
        <f>F27-#REF!</f>
        <v>#REF!</v>
      </c>
      <c r="H27" s="14"/>
      <c r="I27" s="14"/>
      <c r="J27" s="10">
        <v>50636</v>
      </c>
      <c r="K27" s="10">
        <v>50636</v>
      </c>
      <c r="L27" s="11" t="s">
        <v>14</v>
      </c>
      <c r="M27" s="15">
        <f t="shared" si="3"/>
        <v>0</v>
      </c>
      <c r="N27" s="15"/>
      <c r="O27" s="10"/>
      <c r="P27" s="16" t="s">
        <v>15</v>
      </c>
      <c r="Q27" s="8" t="s">
        <v>16</v>
      </c>
    </row>
    <row r="28" spans="1:17" x14ac:dyDescent="0.35">
      <c r="A28" s="18"/>
      <c r="B28" s="9"/>
      <c r="C28" s="11">
        <v>43026</v>
      </c>
      <c r="D28" s="11">
        <f t="shared" si="0"/>
        <v>45583</v>
      </c>
      <c r="E28" s="15">
        <v>233739</v>
      </c>
      <c r="F28" s="13" t="e">
        <f>VLOOKUP(#REF!,[1]Sheet2!$I$1:$J$65536,2,0)</f>
        <v>#REF!</v>
      </c>
      <c r="G28" s="14" t="e">
        <f>F28-#REF!</f>
        <v>#REF!</v>
      </c>
      <c r="H28" s="14"/>
      <c r="I28" s="14"/>
      <c r="J28" s="15">
        <v>233739</v>
      </c>
      <c r="K28" s="15">
        <v>233739</v>
      </c>
      <c r="L28" s="11" t="s">
        <v>17</v>
      </c>
      <c r="M28" s="15">
        <f t="shared" si="3"/>
        <v>0</v>
      </c>
      <c r="N28" s="15"/>
      <c r="O28" s="10"/>
      <c r="P28" s="16" t="s">
        <v>15</v>
      </c>
      <c r="Q28" s="8" t="s">
        <v>16</v>
      </c>
    </row>
    <row r="29" spans="1:17" ht="29" x14ac:dyDescent="0.35">
      <c r="A29" s="22" t="s">
        <v>13</v>
      </c>
      <c r="B29" s="23" t="s">
        <v>55</v>
      </c>
      <c r="C29" s="11">
        <v>43026</v>
      </c>
      <c r="D29" s="11">
        <f t="shared" si="0"/>
        <v>45583</v>
      </c>
      <c r="E29" s="15">
        <v>930023</v>
      </c>
      <c r="F29" s="13" t="e">
        <f>VLOOKUP(#REF!,[1]Sheet2!$I$1:$J$65536,2,0)</f>
        <v>#REF!</v>
      </c>
      <c r="G29" s="14" t="e">
        <f>F29-#REF!</f>
        <v>#REF!</v>
      </c>
      <c r="H29" s="14"/>
      <c r="I29" s="14"/>
      <c r="J29" s="15">
        <v>943978</v>
      </c>
      <c r="K29" s="15">
        <v>1013755</v>
      </c>
      <c r="L29" s="11" t="s">
        <v>17</v>
      </c>
      <c r="M29" s="15">
        <f t="shared" si="3"/>
        <v>69777</v>
      </c>
      <c r="N29" s="15" t="s">
        <v>56</v>
      </c>
      <c r="O29" s="10"/>
      <c r="P29" s="16" t="s">
        <v>15</v>
      </c>
      <c r="Q29" s="8" t="s">
        <v>16</v>
      </c>
    </row>
    <row r="30" spans="1:17" ht="14.5" customHeight="1" x14ac:dyDescent="0.35">
      <c r="A30" s="45"/>
      <c r="B30" s="23" t="s">
        <v>57</v>
      </c>
      <c r="C30" s="11">
        <v>43756</v>
      </c>
      <c r="D30" s="11">
        <f t="shared" si="0"/>
        <v>46313</v>
      </c>
      <c r="E30" s="12">
        <v>138641</v>
      </c>
      <c r="F30" s="13" t="e">
        <f>VLOOKUP(#REF!,[1]Sheet2!$I$1:$J$65536,2,0)</f>
        <v>#REF!</v>
      </c>
      <c r="G30" s="14" t="e">
        <f>F30-#REF!</f>
        <v>#REF!</v>
      </c>
      <c r="H30" s="14"/>
      <c r="I30" s="14"/>
      <c r="J30" s="15">
        <v>11187</v>
      </c>
      <c r="K30" s="15">
        <v>0</v>
      </c>
      <c r="L30" s="11" t="s">
        <v>14</v>
      </c>
      <c r="M30" s="15" t="s">
        <v>31</v>
      </c>
      <c r="N30" s="15"/>
      <c r="O30" s="10"/>
      <c r="P30" s="20" t="s">
        <v>15</v>
      </c>
      <c r="Q30" s="8" t="s">
        <v>16</v>
      </c>
    </row>
    <row r="31" spans="1:17" ht="29" x14ac:dyDescent="0.35">
      <c r="A31" s="22" t="s">
        <v>13</v>
      </c>
      <c r="B31" s="23" t="s">
        <v>58</v>
      </c>
      <c r="C31" s="11">
        <v>43833</v>
      </c>
      <c r="D31" s="11">
        <f t="shared" ref="D31" si="4">DATE(YEAR(C31)+7,MONTH(C31),DAY(C31))</f>
        <v>46390</v>
      </c>
      <c r="E31" s="12">
        <v>67516</v>
      </c>
      <c r="F31" s="13" t="e">
        <f>VLOOKUP(#REF!,[1]Sheet2!$I$1:$J$65536,2,0)</f>
        <v>#REF!</v>
      </c>
      <c r="G31" s="14" t="e">
        <f>F31-#REF!</f>
        <v>#REF!</v>
      </c>
      <c r="H31" s="14"/>
      <c r="I31" s="14"/>
      <c r="J31" s="15">
        <v>0</v>
      </c>
      <c r="K31" s="15">
        <v>0</v>
      </c>
      <c r="L31" s="11" t="s">
        <v>17</v>
      </c>
      <c r="M31" s="15">
        <f t="shared" ref="M31" si="5">K31-J31</f>
        <v>0</v>
      </c>
      <c r="N31" s="15">
        <v>0</v>
      </c>
      <c r="O31" s="10"/>
      <c r="P31" s="16" t="s">
        <v>18</v>
      </c>
      <c r="Q31" s="8" t="s">
        <v>19</v>
      </c>
    </row>
    <row r="32" spans="1:17" ht="29" x14ac:dyDescent="0.35">
      <c r="A32" s="22" t="s">
        <v>13</v>
      </c>
      <c r="B32" s="33" t="s">
        <v>59</v>
      </c>
      <c r="C32" s="35">
        <v>44214</v>
      </c>
      <c r="D32" s="35">
        <v>46770</v>
      </c>
      <c r="E32" s="36">
        <v>392436</v>
      </c>
      <c r="F32" s="13" t="e">
        <f>VLOOKUP(#REF!,[1]Sheet2!$I$1:$J$65536,2,0)</f>
        <v>#REF!</v>
      </c>
      <c r="G32" s="14" t="e">
        <f>F32-#REF!</f>
        <v>#REF!</v>
      </c>
      <c r="H32" s="14"/>
      <c r="I32" s="14"/>
      <c r="J32" s="10"/>
      <c r="K32" s="34">
        <v>77131</v>
      </c>
      <c r="L32" s="11"/>
      <c r="M32" s="15"/>
      <c r="N32" s="15"/>
      <c r="O32" s="10"/>
      <c r="P32" s="22"/>
    </row>
    <row r="33" spans="1:16" ht="29" x14ac:dyDescent="0.35">
      <c r="A33" s="22" t="s">
        <v>13</v>
      </c>
      <c r="B33" s="33" t="s">
        <v>60</v>
      </c>
      <c r="C33" s="35">
        <v>44163</v>
      </c>
      <c r="D33" s="37">
        <v>46719</v>
      </c>
      <c r="E33" s="38">
        <v>87881</v>
      </c>
      <c r="F33" s="13" t="e">
        <f>VLOOKUP(#REF!,[1]Sheet2!$I$1:$J$65536,2,0)</f>
        <v>#REF!</v>
      </c>
      <c r="G33" s="14" t="e">
        <f>F33-#REF!</f>
        <v>#REF!</v>
      </c>
      <c r="H33" s="14"/>
      <c r="I33" s="14"/>
      <c r="J33" s="10"/>
      <c r="K33" s="34">
        <v>197731</v>
      </c>
      <c r="L33" s="11"/>
      <c r="M33" s="15"/>
      <c r="N33" s="15"/>
      <c r="O33" s="10"/>
      <c r="P33" s="22"/>
    </row>
    <row r="34" spans="1:16" ht="29" x14ac:dyDescent="0.35">
      <c r="A34" s="22" t="s">
        <v>13</v>
      </c>
      <c r="B34" s="33" t="s">
        <v>61</v>
      </c>
      <c r="C34" s="35">
        <v>44163</v>
      </c>
      <c r="D34" s="37">
        <v>46719</v>
      </c>
      <c r="E34" s="38">
        <v>362043</v>
      </c>
      <c r="F34" s="13" t="e">
        <f>VLOOKUP(#REF!,[1]Sheet2!$I$1:$J$65536,2,0)</f>
        <v>#REF!</v>
      </c>
      <c r="G34" s="14" t="e">
        <f>F34-#REF!</f>
        <v>#REF!</v>
      </c>
      <c r="H34" s="14"/>
      <c r="I34" s="14"/>
      <c r="J34" s="10"/>
      <c r="K34" s="34">
        <v>1049925</v>
      </c>
      <c r="L34" s="11"/>
      <c r="M34" s="15"/>
      <c r="N34" s="15"/>
      <c r="O34" s="10"/>
      <c r="P34" s="22"/>
    </row>
    <row r="35" spans="1:16" ht="29" x14ac:dyDescent="0.35">
      <c r="A35" s="22" t="s">
        <v>13</v>
      </c>
      <c r="B35" s="39" t="s">
        <v>62</v>
      </c>
      <c r="C35" s="11">
        <v>44529</v>
      </c>
      <c r="D35" s="11">
        <v>47086</v>
      </c>
      <c r="E35" s="28">
        <v>226358</v>
      </c>
      <c r="F35" s="13" t="e">
        <f>VLOOKUP(#REF!,[1]Sheet2!$I$1:$J$65536,2,0)</f>
        <v>#REF!</v>
      </c>
      <c r="G35" s="14" t="e">
        <f>F35-#REF!</f>
        <v>#REF!</v>
      </c>
      <c r="H35" s="14"/>
      <c r="I35" s="14"/>
      <c r="J35" s="10"/>
      <c r="K35" s="10"/>
      <c r="L35" s="11" t="s">
        <v>63</v>
      </c>
    </row>
    <row r="36" spans="1:16" ht="29" x14ac:dyDescent="0.35">
      <c r="A36" s="22" t="s">
        <v>13</v>
      </c>
      <c r="B36" s="39" t="s">
        <v>64</v>
      </c>
      <c r="C36" s="11">
        <v>44529</v>
      </c>
      <c r="D36" s="11">
        <v>47086</v>
      </c>
      <c r="E36" s="28">
        <v>121000</v>
      </c>
      <c r="F36" s="13" t="e">
        <f>VLOOKUP(#REF!,[1]Sheet2!$I$1:$J$65536,2,0)</f>
        <v>#REF!</v>
      </c>
      <c r="G36" s="14" t="e">
        <f>F36-#REF!</f>
        <v>#REF!</v>
      </c>
      <c r="H36" s="14"/>
      <c r="I36" s="14"/>
      <c r="J36" s="10"/>
      <c r="K36" s="10"/>
      <c r="L36" s="11" t="s">
        <v>63</v>
      </c>
    </row>
    <row r="37" spans="1:16" ht="29" x14ac:dyDescent="0.35">
      <c r="A37" s="22" t="s">
        <v>13</v>
      </c>
      <c r="B37" s="39" t="s">
        <v>65</v>
      </c>
      <c r="C37" s="11">
        <v>44529</v>
      </c>
      <c r="D37" s="11">
        <v>47086</v>
      </c>
      <c r="E37" s="28">
        <v>1010170</v>
      </c>
      <c r="F37" s="13" t="e">
        <f>VLOOKUP(#REF!,[1]Sheet2!$I$1:$J$65536,2,0)</f>
        <v>#REF!</v>
      </c>
      <c r="G37" s="14" t="e">
        <f>F37-#REF!</f>
        <v>#REF!</v>
      </c>
      <c r="H37" s="14"/>
      <c r="I37" s="14"/>
      <c r="J37" s="10"/>
      <c r="K37" s="10"/>
      <c r="L37" s="11" t="s">
        <v>63</v>
      </c>
    </row>
    <row r="38" spans="1:16" ht="29" x14ac:dyDescent="0.35">
      <c r="A38" s="22" t="s">
        <v>13</v>
      </c>
      <c r="B38" s="39" t="s">
        <v>66</v>
      </c>
      <c r="C38" s="35">
        <v>44626</v>
      </c>
      <c r="D38" s="11">
        <v>47183</v>
      </c>
      <c r="E38" s="41">
        <v>125191</v>
      </c>
      <c r="F38" s="13" t="e">
        <f>VLOOKUP(#REF!,[1]Sheet2!$I$1:$J$65536,2,0)</f>
        <v>#REF!</v>
      </c>
      <c r="G38" s="14" t="e">
        <f>F38-#REF!</f>
        <v>#REF!</v>
      </c>
      <c r="H38" s="14"/>
      <c r="I38" s="14"/>
      <c r="J38" s="10"/>
      <c r="K38" s="10"/>
      <c r="L38" s="11" t="s">
        <v>67</v>
      </c>
    </row>
    <row r="39" spans="1:16" ht="29" x14ac:dyDescent="0.35">
      <c r="A39" s="22" t="s">
        <v>13</v>
      </c>
      <c r="B39" s="39" t="s">
        <v>68</v>
      </c>
      <c r="C39" s="11">
        <v>44529</v>
      </c>
      <c r="D39" s="11">
        <v>47086</v>
      </c>
      <c r="E39" s="28">
        <v>145440</v>
      </c>
      <c r="F39" s="13" t="e">
        <f>VLOOKUP(#REF!,[1]Sheet2!$I$1:$J$65536,2,0)</f>
        <v>#REF!</v>
      </c>
      <c r="G39" s="14" t="e">
        <f>F39-#REF!</f>
        <v>#REF!</v>
      </c>
      <c r="H39" s="14"/>
      <c r="I39" s="14"/>
      <c r="J39" s="10"/>
      <c r="K39" s="10"/>
      <c r="L39" s="11" t="s">
        <v>67</v>
      </c>
    </row>
    <row r="40" spans="1:16" ht="29" x14ac:dyDescent="0.35">
      <c r="A40" s="22" t="s">
        <v>13</v>
      </c>
      <c r="B40" s="39" t="s">
        <v>69</v>
      </c>
      <c r="C40" s="11">
        <v>44626</v>
      </c>
      <c r="D40" s="11">
        <v>47183</v>
      </c>
      <c r="E40" s="28">
        <v>94122</v>
      </c>
      <c r="F40" s="13" t="e">
        <f>VLOOKUP(#REF!,[1]Sheet2!$I$1:$J$65536,2,0)</f>
        <v>#REF!</v>
      </c>
      <c r="G40" s="14" t="e">
        <f>F40-#REF!</f>
        <v>#REF!</v>
      </c>
      <c r="H40" s="14"/>
      <c r="I40" s="14"/>
      <c r="J40" s="10"/>
      <c r="K40" s="10"/>
      <c r="L40" s="11" t="s">
        <v>17</v>
      </c>
    </row>
    <row r="41" spans="1:16" ht="29" x14ac:dyDescent="0.35">
      <c r="A41" s="22" t="s">
        <v>13</v>
      </c>
      <c r="B41" s="39" t="s">
        <v>70</v>
      </c>
      <c r="C41" s="11">
        <v>44626</v>
      </c>
      <c r="D41" s="11">
        <v>47184</v>
      </c>
      <c r="E41" s="28">
        <v>991725</v>
      </c>
      <c r="F41" s="13" t="e">
        <f>VLOOKUP(#REF!,[1]Sheet2!$I$1:$J$65536,2,0)</f>
        <v>#REF!</v>
      </c>
      <c r="G41" s="14" t="e">
        <f>F41-#REF!</f>
        <v>#REF!</v>
      </c>
      <c r="H41" s="14"/>
      <c r="I41" s="14"/>
      <c r="J41" s="10"/>
      <c r="K41" s="10"/>
      <c r="L41" s="11" t="s">
        <v>17</v>
      </c>
    </row>
    <row r="42" spans="1:16" ht="29" x14ac:dyDescent="0.35">
      <c r="A42" s="22" t="s">
        <v>13</v>
      </c>
      <c r="B42" s="39" t="s">
        <v>71</v>
      </c>
      <c r="C42" s="11">
        <v>44626</v>
      </c>
      <c r="D42" s="11">
        <v>47185</v>
      </c>
      <c r="E42" s="28">
        <v>320470</v>
      </c>
      <c r="F42" s="13" t="e">
        <f>VLOOKUP(#REF!,[1]Sheet2!$I$1:$J$65536,2,0)</f>
        <v>#REF!</v>
      </c>
      <c r="G42" s="14" t="e">
        <f>F42-#REF!</f>
        <v>#REF!</v>
      </c>
      <c r="H42" s="14"/>
      <c r="I42" s="14"/>
      <c r="J42" s="10"/>
      <c r="K42" s="10"/>
      <c r="L42" s="11" t="s">
        <v>17</v>
      </c>
    </row>
    <row r="43" spans="1:16" ht="29" x14ac:dyDescent="0.35">
      <c r="A43" s="22" t="s">
        <v>13</v>
      </c>
      <c r="B43" s="39" t="s">
        <v>72</v>
      </c>
      <c r="C43" s="11">
        <v>44529</v>
      </c>
      <c r="D43" s="11">
        <v>47086</v>
      </c>
      <c r="E43" s="28">
        <v>1479403</v>
      </c>
      <c r="F43" s="13" t="e">
        <f>VLOOKUP(#REF!,[1]Sheet2!$I$1:$J$65536,2,0)</f>
        <v>#REF!</v>
      </c>
      <c r="G43" s="14" t="e">
        <f>F43-#REF!</f>
        <v>#REF!</v>
      </c>
      <c r="H43" s="14"/>
      <c r="I43" s="14"/>
      <c r="J43" s="10"/>
      <c r="K43" s="10"/>
      <c r="L43" s="11" t="s">
        <v>63</v>
      </c>
    </row>
    <row r="44" spans="1:16" ht="29" x14ac:dyDescent="0.35">
      <c r="A44" s="22" t="s">
        <v>13</v>
      </c>
      <c r="B44" s="39" t="s">
        <v>73</v>
      </c>
      <c r="C44" s="11">
        <v>44164</v>
      </c>
      <c r="D44" s="11">
        <v>46720</v>
      </c>
      <c r="E44" s="10">
        <v>5911</v>
      </c>
      <c r="F44" s="13" t="e">
        <f>VLOOKUP(#REF!,[1]Sheet2!$I$1:$J$65536,2,0)</f>
        <v>#REF!</v>
      </c>
      <c r="G44" s="14" t="e">
        <f>F44-#REF!</f>
        <v>#REF!</v>
      </c>
      <c r="H44" s="14"/>
      <c r="I44" s="14"/>
      <c r="J44" s="10"/>
      <c r="K44" s="10"/>
      <c r="L44" s="11" t="s">
        <v>67</v>
      </c>
    </row>
    <row r="45" spans="1:16" ht="29" x14ac:dyDescent="0.35">
      <c r="A45" s="22" t="s">
        <v>13</v>
      </c>
      <c r="B45" s="39" t="s">
        <v>64</v>
      </c>
      <c r="C45" s="11">
        <v>44529</v>
      </c>
      <c r="D45" s="11">
        <v>47086</v>
      </c>
      <c r="E45" s="10">
        <v>12000</v>
      </c>
      <c r="F45" s="13" t="e">
        <f>VLOOKUP(#REF!,[1]Sheet2!$I$1:$J$65536,2,0)</f>
        <v>#REF!</v>
      </c>
      <c r="G45" s="14" t="e">
        <f>F45-#REF!</f>
        <v>#REF!</v>
      </c>
      <c r="H45" s="14"/>
      <c r="I45" s="14"/>
      <c r="J45" s="10"/>
      <c r="K45" s="10"/>
      <c r="L45" s="11" t="s">
        <v>67</v>
      </c>
    </row>
    <row r="46" spans="1:16" ht="29" x14ac:dyDescent="0.35">
      <c r="A46" s="22" t="s">
        <v>13</v>
      </c>
      <c r="B46" s="33" t="s">
        <v>74</v>
      </c>
      <c r="C46" s="11" t="s">
        <v>75</v>
      </c>
      <c r="D46" s="11" t="s">
        <v>76</v>
      </c>
      <c r="E46" s="34">
        <v>2478061</v>
      </c>
      <c r="F46" s="11"/>
      <c r="G46" s="11"/>
      <c r="H46" s="11"/>
      <c r="I46" s="11"/>
      <c r="J46" s="10"/>
      <c r="K46" s="10"/>
      <c r="L46" s="11" t="s">
        <v>14</v>
      </c>
    </row>
    <row r="47" spans="1:16" ht="29" x14ac:dyDescent="0.35">
      <c r="A47" s="22" t="s">
        <v>13</v>
      </c>
      <c r="B47" s="39" t="s">
        <v>77</v>
      </c>
      <c r="C47" s="11">
        <v>45259</v>
      </c>
      <c r="D47" s="11">
        <f>C47+2556</f>
        <v>47815</v>
      </c>
      <c r="E47" s="28">
        <v>162705</v>
      </c>
    </row>
    <row r="48" spans="1:16" ht="29" x14ac:dyDescent="0.35">
      <c r="A48" s="22" t="s">
        <v>13</v>
      </c>
      <c r="B48" s="39" t="s">
        <v>78</v>
      </c>
      <c r="C48" s="11">
        <v>44529</v>
      </c>
      <c r="D48" s="11">
        <f t="shared" ref="D48:D52" si="6">C48+2556</f>
        <v>47085</v>
      </c>
      <c r="E48" s="28">
        <v>226358</v>
      </c>
    </row>
    <row r="49" spans="1:5" ht="29" x14ac:dyDescent="0.35">
      <c r="A49" s="22" t="s">
        <v>13</v>
      </c>
      <c r="B49" s="39" t="s">
        <v>79</v>
      </c>
      <c r="C49" s="11">
        <v>45259</v>
      </c>
      <c r="D49" s="11">
        <f t="shared" si="6"/>
        <v>47815</v>
      </c>
      <c r="E49" s="28">
        <v>122720</v>
      </c>
    </row>
    <row r="50" spans="1:5" ht="29" x14ac:dyDescent="0.35">
      <c r="A50" s="22" t="s">
        <v>13</v>
      </c>
      <c r="B50" s="39" t="s">
        <v>80</v>
      </c>
      <c r="C50" s="11">
        <v>44626</v>
      </c>
      <c r="D50" s="11">
        <f t="shared" si="6"/>
        <v>47182</v>
      </c>
      <c r="E50" s="28">
        <v>94122</v>
      </c>
    </row>
    <row r="51" spans="1:5" ht="29" x14ac:dyDescent="0.35">
      <c r="A51" s="22" t="s">
        <v>13</v>
      </c>
      <c r="B51" s="39" t="s">
        <v>81</v>
      </c>
      <c r="C51" s="11">
        <v>45357</v>
      </c>
      <c r="D51" s="11">
        <f t="shared" si="6"/>
        <v>47913</v>
      </c>
      <c r="E51" s="28">
        <v>60900</v>
      </c>
    </row>
    <row r="52" spans="1:5" ht="29" x14ac:dyDescent="0.35">
      <c r="A52" s="22" t="s">
        <v>13</v>
      </c>
      <c r="B52" s="39" t="s">
        <v>82</v>
      </c>
      <c r="C52" s="11">
        <v>44626</v>
      </c>
      <c r="D52" s="11">
        <f t="shared" si="6"/>
        <v>47182</v>
      </c>
      <c r="E52" s="28">
        <v>991725</v>
      </c>
    </row>
  </sheetData>
  <mergeCells count="16">
    <mergeCell ref="A25:A26"/>
    <mergeCell ref="B25:B26"/>
    <mergeCell ref="A27:A28"/>
    <mergeCell ref="B27:B28"/>
    <mergeCell ref="A15:A16"/>
    <mergeCell ref="B15:B16"/>
    <mergeCell ref="A17:A18"/>
    <mergeCell ref="B17:B18"/>
    <mergeCell ref="A5:A6"/>
    <mergeCell ref="B5:B6"/>
    <mergeCell ref="A8:A9"/>
    <mergeCell ref="B8:B9"/>
    <mergeCell ref="A10:A11"/>
    <mergeCell ref="B10:B11"/>
    <mergeCell ref="A2:A4"/>
    <mergeCell ref="B2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Manappuram Finance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Sajeev M</dc:creator>
  <cp:lastModifiedBy>Sajeev M</cp:lastModifiedBy>
  <dcterms:created xsi:type="dcterms:W3CDTF">2024-03-01T12:30:51Z</dcterms:created>
  <dcterms:modified xsi:type="dcterms:W3CDTF">2024-03-01T12:51:43Z</dcterms:modified>
</cp:coreProperties>
</file>